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fileSharing readOnlyRecommended="1"/>
  <workbookPr codeName="ThisWorkbook" autoCompressPictures="0"/>
  <mc:AlternateContent xmlns:mc="http://schemas.openxmlformats.org/markup-compatibility/2006">
    <mc:Choice Requires="x15">
      <x15ac:absPath xmlns:x15ac="http://schemas.microsoft.com/office/spreadsheetml/2010/11/ac" url="https://ramxeed-my.sharepoint.com/personal/t_hirayama_ramxeed_com/Documents/ドキュメント/Document_Biz/Web/Web_法的文書/"/>
    </mc:Choice>
  </mc:AlternateContent>
  <xr:revisionPtr revIDLastSave="2" documentId="13_ncr:1_{CE1B8D0B-04A5-4110-91D0-B21620DEC6E8}" xr6:coauthVersionLast="47" xr6:coauthVersionMax="47" xr10:uidLastSave="{6406598F-2E0E-44E1-B2DF-0BF01E857365}"/>
  <workbookProtection workbookAlgorithmName="SHA-512" workbookHashValue="nw7U9UMLXzzDki8wl3v4SVMGqflz5jggFJ7XgagvXy18AYlkoxSDvFaw0p2VuWvaWx7WqJbXHLITIM6EYs4vhg==" workbookSaltValue="NjgYieovCHq7dom6BSpYkQ==" workbookSpinCount="100000" lockStructure="1"/>
  <bookViews>
    <workbookView xWindow="-120" yWindow="-163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 i="5" l="1"/>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B16" i="6"/>
  <c r="B21" i="6"/>
  <c r="F24" i="6"/>
  <c r="F61"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s="1"/>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B15" i="6"/>
  <c r="B20" i="6"/>
  <c r="G20" i="6" s="1"/>
  <c r="F20" i="6"/>
  <c r="B23" i="6"/>
  <c r="G23" i="6"/>
  <c r="G16" i="6"/>
  <c r="H16" i="6" s="1"/>
  <c r="F21" i="6"/>
  <c r="H21" i="6" s="1"/>
  <c r="D21" i="6" s="1"/>
  <c r="G21" i="6"/>
  <c r="H24" i="6"/>
  <c r="F34" i="6"/>
  <c r="H34" i="6" s="1"/>
  <c r="D34" i="6" s="1"/>
  <c r="F39" i="6"/>
  <c r="H39" i="6" s="1"/>
  <c r="D39" i="6" s="1"/>
  <c r="F44" i="6"/>
  <c r="H44" i="6" s="1"/>
  <c r="D44" i="6" s="1"/>
  <c r="B8" i="6"/>
  <c r="G8" i="6"/>
  <c r="H8" i="6" s="1"/>
  <c r="B11" i="6"/>
  <c r="G11" i="6" s="1"/>
  <c r="H11" i="6" s="1"/>
  <c r="G26" i="6"/>
  <c r="H26" i="6"/>
  <c r="F31" i="6"/>
  <c r="H31" i="6"/>
  <c r="F36" i="6"/>
  <c r="H36" i="6"/>
  <c r="F41" i="6"/>
  <c r="H41" i="6"/>
  <c r="F46" i="6"/>
  <c r="H46" i="6"/>
  <c r="I4" i="6"/>
  <c r="J4" i="6"/>
  <c r="I5" i="6"/>
  <c r="J5" i="6"/>
  <c r="I6" i="6"/>
  <c r="C6" i="6" s="1"/>
  <c r="J6" i="6"/>
  <c r="I7" i="6"/>
  <c r="J7" i="6"/>
  <c r="I8" i="6"/>
  <c r="J8" i="6"/>
  <c r="I9" i="6"/>
  <c r="J9" i="6"/>
  <c r="I10" i="6"/>
  <c r="J10" i="6"/>
  <c r="I11" i="6"/>
  <c r="J11" i="6"/>
  <c r="I12" i="6"/>
  <c r="J12" i="6"/>
  <c r="I13" i="6"/>
  <c r="J13" i="6"/>
  <c r="I15" i="6"/>
  <c r="J15" i="6"/>
  <c r="I16" i="6"/>
  <c r="J16" i="6"/>
  <c r="I17" i="6"/>
  <c r="C17" i="6" s="1"/>
  <c r="J17" i="6"/>
  <c r="I18" i="6"/>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C59" i="6" s="1"/>
  <c r="J59" i="6"/>
  <c r="I60" i="6"/>
  <c r="J60" i="6"/>
  <c r="L60" i="6"/>
  <c r="I61" i="6"/>
  <c r="J61" i="6"/>
  <c r="L61" i="6"/>
  <c r="I62" i="6"/>
  <c r="I63" i="6"/>
  <c r="I64" i="6"/>
  <c r="E4" i="8"/>
  <c r="B6" i="5" s="1"/>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B32" i="4" s="1"/>
  <c r="A20" i="6" s="1"/>
  <c r="P39" i="4"/>
  <c r="P38" i="4"/>
  <c r="B77" i="4" s="1"/>
  <c r="A54" i="6" s="1"/>
  <c r="P37" i="4"/>
  <c r="Q37" i="4" s="1"/>
  <c r="P26" i="4"/>
  <c r="S2500" i="5"/>
  <c r="R2500" i="5"/>
  <c r="J2500" i="5"/>
  <c r="I2500" i="5"/>
  <c r="H2500" i="5"/>
  <c r="G2500" i="5"/>
  <c r="F2500" i="5"/>
  <c r="B53" i="6"/>
  <c r="B52" i="6"/>
  <c r="G52" i="6" s="1"/>
  <c r="P27" i="4"/>
  <c r="G53" i="6"/>
  <c r="B57" i="6"/>
  <c r="G57" i="6"/>
  <c r="B55" i="6"/>
  <c r="G55" i="6" s="1"/>
  <c r="B50" i="6"/>
  <c r="G50" i="6" s="1"/>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c r="F2347" i="5"/>
  <c r="I2451" i="5"/>
  <c r="R2495" i="5"/>
  <c r="D11" i="4"/>
  <c r="B58" i="6"/>
  <c r="G58" i="6"/>
  <c r="B54" i="6"/>
  <c r="G54" i="6"/>
  <c r="B49" i="6"/>
  <c r="G49" i="6" s="1"/>
  <c r="G48" i="6"/>
  <c r="B46" i="6"/>
  <c r="G46" i="6"/>
  <c r="B45" i="6"/>
  <c r="G45" i="6"/>
  <c r="B44" i="6"/>
  <c r="G44" i="6"/>
  <c r="B43" i="6"/>
  <c r="G43" i="6" s="1"/>
  <c r="B41" i="6"/>
  <c r="G41" i="6"/>
  <c r="B40" i="6"/>
  <c r="G40" i="6"/>
  <c r="B39" i="6"/>
  <c r="G39" i="6"/>
  <c r="B38" i="6"/>
  <c r="G38" i="6" s="1"/>
  <c r="B36" i="6"/>
  <c r="G36" i="6"/>
  <c r="B35" i="6"/>
  <c r="G35" i="6"/>
  <c r="B34" i="6"/>
  <c r="G34" i="6"/>
  <c r="B33" i="6"/>
  <c r="G33" i="6" s="1"/>
  <c r="B31" i="6"/>
  <c r="G31" i="6"/>
  <c r="B30" i="6"/>
  <c r="G30" i="6"/>
  <c r="B29" i="6"/>
  <c r="G29" i="6"/>
  <c r="H29" i="6"/>
  <c r="D29" i="6"/>
  <c r="B28" i="6"/>
  <c r="G28" i="6" s="1"/>
  <c r="B26" i="6"/>
  <c r="B18" i="6"/>
  <c r="F26" i="6"/>
  <c r="B25" i="6"/>
  <c r="G25" i="6"/>
  <c r="B24" i="6"/>
  <c r="G24" i="6"/>
  <c r="B17" i="6"/>
  <c r="F25" i="6"/>
  <c r="H14" i="6"/>
  <c r="B13" i="6"/>
  <c r="G13" i="6" s="1"/>
  <c r="H13" i="6" s="1"/>
  <c r="D13" i="6" s="1"/>
  <c r="B12" i="6"/>
  <c r="G12" i="6"/>
  <c r="H12" i="6" s="1"/>
  <c r="D12" i="6" s="1"/>
  <c r="B10" i="6"/>
  <c r="G10" i="6" s="1"/>
  <c r="H10" i="6" s="1"/>
  <c r="B9" i="6"/>
  <c r="G9" i="6" s="1"/>
  <c r="H9" i="6" s="1"/>
  <c r="D9" i="6" s="1"/>
  <c r="B7" i="6"/>
  <c r="G7" i="6"/>
  <c r="H7" i="6" s="1"/>
  <c r="B4" i="6"/>
  <c r="G4" i="6" s="1"/>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F11" i="5"/>
  <c r="H14" i="5"/>
  <c r="A5" i="2"/>
  <c r="C2" i="6"/>
  <c r="H59"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G1420" i="5"/>
  <c r="J2100" i="5"/>
  <c r="J2492" i="5"/>
  <c r="I1420" i="5"/>
  <c r="H1788" i="5"/>
  <c r="F1420"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14" i="5"/>
  <c r="S93" i="5"/>
  <c r="F9" i="5"/>
  <c r="H9" i="5"/>
  <c r="J12" i="5"/>
  <c r="J15" i="5"/>
  <c r="J16" i="5"/>
  <c r="R10" i="5"/>
  <c r="I10" i="5"/>
  <c r="S69" i="5"/>
  <c r="S61" i="5"/>
  <c r="S45" i="5"/>
  <c r="S17" i="5"/>
  <c r="S37" i="5"/>
  <c r="S21"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71" i="4"/>
  <c r="A49"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75" i="4" s="1"/>
  <c r="A53"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10" i="3"/>
  <c r="A8" i="2"/>
  <c r="A2" i="2"/>
  <c r="A51" i="2"/>
  <c r="B67" i="4"/>
  <c r="C2" i="3"/>
  <c r="A45" i="2"/>
  <c r="B8" i="4"/>
  <c r="A4" i="6" s="1"/>
  <c r="B26" i="4"/>
  <c r="A15" i="6" s="1"/>
  <c r="A46" i="2"/>
  <c r="A72" i="2"/>
  <c r="C14" i="3"/>
  <c r="A14" i="2"/>
  <c r="A48" i="2"/>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P4" i="5"/>
  <c r="D4" i="8"/>
  <c r="B1001" i="7"/>
  <c r="B35" i="4"/>
  <c r="B3" i="6"/>
  <c r="A4" i="8"/>
  <c r="B22" i="3"/>
  <c r="B4" i="8"/>
  <c r="B34" i="4"/>
  <c r="B40" i="4"/>
  <c r="C3" i="6"/>
  <c r="I4" i="8"/>
  <c r="C5" i="7"/>
  <c r="A1" i="6"/>
  <c r="A85" i="4"/>
  <c r="B33" i="4"/>
  <c r="A21" i="6" s="1"/>
  <c r="B81" i="4"/>
  <c r="A57" i="6" s="1"/>
  <c r="H4" i="5"/>
  <c r="O4" i="5"/>
  <c r="B2" i="5"/>
  <c r="B41" i="4"/>
  <c r="B59" i="4" s="1"/>
  <c r="A41" i="6" s="1"/>
  <c r="D3" i="6"/>
  <c r="B20" i="1"/>
  <c r="B29" i="4"/>
  <c r="A18" i="6" s="1"/>
  <c r="A3" i="6"/>
  <c r="D5" i="7"/>
  <c r="N4" i="5"/>
  <c r="B28" i="4"/>
  <c r="A17" i="6" s="1"/>
  <c r="G4" i="5"/>
  <c r="A1" i="7"/>
  <c r="F4" i="5"/>
  <c r="C4" i="8"/>
  <c r="A1" i="8"/>
  <c r="B27" i="4"/>
  <c r="A16" i="6" s="1"/>
  <c r="D1" i="6"/>
  <c r="C18" i="6"/>
  <c r="B5" i="7"/>
  <c r="A64" i="2"/>
  <c r="A47" i="2"/>
  <c r="H4" i="8"/>
  <c r="F4" i="8"/>
  <c r="B3" i="5"/>
  <c r="G4" i="8"/>
  <c r="I4" i="5"/>
  <c r="L4" i="5"/>
  <c r="B68" i="4"/>
  <c r="A47" i="6" s="1"/>
  <c r="A4" i="5"/>
  <c r="G25" i="4"/>
  <c r="G37" i="4" s="1"/>
  <c r="D25" i="4"/>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H6" i="6"/>
  <c r="D6" i="6" s="1"/>
  <c r="G5" i="6"/>
  <c r="H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D24"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C8" i="5" l="1"/>
  <c r="B5" i="5"/>
  <c r="C7" i="5"/>
  <c r="B8" i="5"/>
  <c r="C6" i="5"/>
  <c r="B7" i="5"/>
  <c r="C5" i="5"/>
  <c r="D4" i="5"/>
  <c r="E4" i="5"/>
  <c r="F23" i="6"/>
  <c r="B79" i="4"/>
  <c r="A55" i="6" s="1"/>
  <c r="B38" i="4"/>
  <c r="B56" i="4" s="1"/>
  <c r="A38" i="6" s="1"/>
  <c r="B83" i="4"/>
  <c r="A58" i="6" s="1"/>
  <c r="C24" i="6"/>
  <c r="H20" i="6"/>
  <c r="D20" i="6" s="1"/>
  <c r="D16" i="6"/>
  <c r="K61" i="6"/>
  <c r="C21" i="6"/>
  <c r="C16" i="6"/>
  <c r="C44" i="6"/>
  <c r="C39" i="6"/>
  <c r="C34" i="6"/>
  <c r="B37" i="4"/>
  <c r="A22" i="6" s="1"/>
  <c r="B55" i="4"/>
  <c r="A37" i="6" s="1"/>
  <c r="B61" i="4"/>
  <c r="A42" i="6" s="1"/>
  <c r="B49" i="4"/>
  <c r="A32" i="6" s="1"/>
  <c r="B43" i="4"/>
  <c r="A27" i="6" s="1"/>
  <c r="F38" i="6"/>
  <c r="H38" i="6" s="1"/>
  <c r="D38" i="6" s="1"/>
  <c r="F60" i="6"/>
  <c r="F43" i="6"/>
  <c r="H43" i="6" s="1"/>
  <c r="D43" i="6" s="1"/>
  <c r="H23" i="6"/>
  <c r="D23" i="6" s="1"/>
  <c r="F28" i="6"/>
  <c r="H28" i="6" s="1"/>
  <c r="D28" i="6" s="1"/>
  <c r="F48" i="6"/>
  <c r="F33" i="6"/>
  <c r="H33" i="6" s="1"/>
  <c r="D33" i="6" s="1"/>
  <c r="C20" i="6"/>
  <c r="G15" i="6"/>
  <c r="H15" i="6" s="1"/>
  <c r="C23" i="6"/>
  <c r="C13" i="6"/>
  <c r="C12" i="6"/>
  <c r="D11" i="6"/>
  <c r="C11" i="6"/>
  <c r="D8" i="6"/>
  <c r="C8" i="6"/>
  <c r="C10" i="6"/>
  <c r="D10" i="6"/>
  <c r="C9" i="6"/>
  <c r="D7" i="6"/>
  <c r="C7" i="6"/>
  <c r="G31" i="4"/>
  <c r="D5" i="6"/>
  <c r="C5" i="6"/>
  <c r="B58" i="4"/>
  <c r="A40" i="6" s="1"/>
  <c r="B52" i="4"/>
  <c r="A35" i="6" s="1"/>
  <c r="B51" i="4"/>
  <c r="A34" i="6" s="1"/>
  <c r="B63" i="4"/>
  <c r="A44" i="6" s="1"/>
  <c r="D4" i="6"/>
  <c r="C4" i="6"/>
  <c r="B64" i="4"/>
  <c r="A45" i="6" s="1"/>
  <c r="A26" i="6"/>
  <c r="B47" i="4"/>
  <c r="A31" i="6" s="1"/>
  <c r="B46" i="4"/>
  <c r="A30" i="6" s="1"/>
  <c r="A25" i="6"/>
  <c r="B57" i="4"/>
  <c r="A39" i="6" s="1"/>
  <c r="G61" i="4"/>
  <c r="A24" i="6"/>
  <c r="D68" i="4"/>
  <c r="D61" i="4"/>
  <c r="D31" i="4"/>
  <c r="D49" i="4"/>
  <c r="D37" i="4"/>
  <c r="D55" i="4"/>
  <c r="G55" i="4"/>
  <c r="G49" i="4"/>
  <c r="G68" i="4"/>
  <c r="G43" i="4"/>
  <c r="D43" i="4"/>
  <c r="B53" i="4"/>
  <c r="A36" i="6" s="1"/>
  <c r="B65" i="4"/>
  <c r="A46" i="6" s="1"/>
  <c r="F64" i="6" l="1"/>
  <c r="C64" i="6" s="1"/>
  <c r="AB8" i="5"/>
  <c r="V7" i="5"/>
  <c r="G61" i="6"/>
  <c r="H61" i="6" s="1"/>
  <c r="AB5" i="5"/>
  <c r="G60" i="6"/>
  <c r="H60" i="6" s="1"/>
  <c r="V5" i="5"/>
  <c r="G5" i="5" s="1"/>
  <c r="V8" i="5"/>
  <c r="AB7" i="5"/>
  <c r="V6" i="5"/>
  <c r="G6" i="5" s="1"/>
  <c r="AB6" i="5"/>
  <c r="A23" i="6"/>
  <c r="B50" i="4"/>
  <c r="A33" i="6" s="1"/>
  <c r="C38" i="6"/>
  <c r="B62" i="4"/>
  <c r="A43" i="6" s="1"/>
  <c r="C33" i="6"/>
  <c r="C43" i="6"/>
  <c r="B74" i="4"/>
  <c r="A52" i="6" s="1"/>
  <c r="B44" i="4"/>
  <c r="A28" i="6" s="1"/>
  <c r="C28" i="6"/>
  <c r="D15" i="6"/>
  <c r="K60" i="6"/>
  <c r="B2" i="6"/>
  <c r="F55" i="6"/>
  <c r="H55" i="6" s="1"/>
  <c r="F57" i="6"/>
  <c r="H57" i="6" s="1"/>
  <c r="F53" i="6"/>
  <c r="H53" i="6" s="1"/>
  <c r="F58" i="6"/>
  <c r="H58" i="6" s="1"/>
  <c r="H48" i="6"/>
  <c r="F49" i="6"/>
  <c r="F54" i="6"/>
  <c r="H54" i="6" s="1"/>
  <c r="C15" i="6"/>
  <c r="F52" i="6"/>
  <c r="H52" i="6" s="1"/>
  <c r="D61" i="6" l="1"/>
  <c r="C61" i="6"/>
  <c r="E8" i="5"/>
  <c r="I8" i="5"/>
  <c r="H8" i="5"/>
  <c r="R8" i="5"/>
  <c r="F8" i="5"/>
  <c r="J8" i="5"/>
  <c r="H7" i="5"/>
  <c r="F7" i="5"/>
  <c r="I7" i="5"/>
  <c r="R7" i="5"/>
  <c r="E7" i="5"/>
  <c r="J7" i="5"/>
  <c r="G7" i="5"/>
  <c r="G8" i="5"/>
  <c r="J5" i="5"/>
  <c r="R5" i="5"/>
  <c r="E5" i="5"/>
  <c r="I5" i="5"/>
  <c r="F5" i="5"/>
  <c r="H5" i="5"/>
  <c r="R6" i="5"/>
  <c r="H6" i="5"/>
  <c r="J6" i="5"/>
  <c r="E6" i="5"/>
  <c r="F6" i="5"/>
  <c r="I6" i="5"/>
  <c r="D53" i="6"/>
  <c r="C53" i="6"/>
  <c r="D57" i="6"/>
  <c r="C57" i="6"/>
  <c r="D52" i="6"/>
  <c r="C52" i="6"/>
  <c r="D55" i="6"/>
  <c r="C55" i="6"/>
  <c r="D54" i="6"/>
  <c r="C54" i="6"/>
  <c r="H49" i="6"/>
  <c r="F50" i="6"/>
  <c r="H50" i="6" s="1"/>
  <c r="D60" i="6"/>
  <c r="C60" i="6"/>
  <c r="D48" i="6"/>
  <c r="C48" i="6"/>
  <c r="D58" i="6"/>
  <c r="C58" i="6"/>
  <c r="X7" i="5" l="1"/>
  <c r="X5" i="5"/>
  <c r="G64" i="6" a="1"/>
  <c r="G64" i="6" s="1"/>
  <c r="H64" i="6" s="1"/>
  <c r="H65" i="6" s="1"/>
  <c r="D2" i="6" s="1"/>
  <c r="X8" i="5"/>
  <c r="X6" i="5"/>
  <c r="D50" i="6"/>
  <c r="C50" i="6"/>
  <c r="D49" i="6"/>
  <c r="C49" i="6"/>
  <c r="S8" i="5"/>
  <c r="S7" i="5"/>
  <c r="S6" i="5"/>
  <c r="S5" i="5"/>
  <c r="T7" i="5" l="1"/>
  <c r="T6" i="5"/>
  <c r="T8" i="5"/>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<sst xmlns="http://schemas.openxmlformats.org/spreadsheetml/2006/main" count="23039" uniqueCount="19214">
  <si>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</si>
  <si>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</si>
  <si>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</si>
  <si>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</si>
  <si>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</si>
  <si>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</si>
  <si>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</si>
  <si>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</si>
  <si>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</si>
  <si>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</si>
  <si>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</si>
  <si>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</si>
  <si>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</si>
  <si>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</si>
  <si>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</si>
  <si>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</si>
  <si>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</si>
  <si>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</si>
  <si>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</si>
  <si>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</si>
  <si>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</si>
  <si>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</si>
  <si>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</si>
  <si>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</si>
  <si>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</si>
  <si>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</si>
  <si>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</si>
  <si>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</si>
  <si>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</si>
  <si>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</si>
  <si>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</si>
  <si>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</si>
  <si>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</si>
  <si>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</si>
  <si>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</si>
  <si>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</si>
  <si>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</si>
  <si>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</si>
  <si>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</si>
  <si>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</si>
  <si>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</si>
  <si>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</si>
  <si>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</si>
  <si>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</si>
  <si>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</si>
  <si>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</si>
  <si>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</si>
  <si>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</si>
  <si>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</si>
  <si>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</si>
  <si>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</si>
  <si>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</si>
  <si>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</si>
  <si>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</si>
  <si>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</si>
  <si>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</si>
  <si>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</si>
  <si>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</si>
  <si>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</si>
  <si>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</si>
  <si>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</si>
  <si>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</si>
  <si>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</si>
  <si>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</si>
  <si>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</si>
  <si>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</si>
  <si>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</si>
  <si>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</si>
  <si>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</si>
  <si>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</si>
  <si>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</si>
  <si>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</si>
  <si>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</si>
  <si>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</si>
  <si>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</si>
  <si>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</si>
  <si>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</si>
  <si>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</si>
  <si>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</si>
  <si>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</si>
  <si>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</si>
  <si>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</si>
  <si>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</si>
  <si>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</si>
  <si>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</si>
  <si>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</si>
  <si>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</si>
  <si>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</si>
  <si>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</si>
  <si>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</si>
  <si>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</si>
  <si>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</si>
  <si>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</si>
  <si>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</si>
  <si>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</si>
  <si>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</si>
  <si>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</si>
  <si>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</si>
  <si>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</si>
  <si>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</si>
  <si>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</si>
  <si>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</si>
  <si>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</si>
  <si>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</si>
  <si>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</si>
  <si>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</si>
  <si>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</si>
  <si>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</si>
  <si>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</si>
  <si>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</si>
  <si>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</si>
  <si>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</si>
  <si>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</si>
  <si>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</si>
  <si>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</si>
  <si>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</si>
  <si>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</si>
  <si>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</si>
  <si>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</si>
  <si>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</si>
  <si>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</si>
  <si>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</si>
  <si>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</si>
  <si>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</si>
  <si>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</si>
  <si>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</si>
  <si>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</si>
  <si>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</si>
  <si>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</si>
  <si>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</si>
  <si>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</si>
  <si>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</si>
  <si>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</si>
  <si>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</si>
  <si>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</si>
  <si>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</si>
  <si>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</si>
  <si>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</si>
  <si>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</si>
  <si>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</si>
  <si>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</si>
  <si>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</si>
  <si>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</si>
  <si>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</si>
  <si>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</si>
  <si>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</si>
  <si>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</si>
  <si>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</si>
  <si>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</si>
  <si>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</si>
  <si>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</si>
  <si>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</si>
  <si>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</si>
  <si>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</si>
  <si>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</si>
  <si>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</si>
  <si>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</si>
  <si>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</si>
  <si>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</si>
  <si>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</si>
  <si>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</si>
  <si>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</si>
  <si>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</si>
  <si>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</si>
  <si>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</si>
  <si>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</si>
  <si>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</si>
  <si>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</si>
  <si>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</si>
  <si>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</si>
  <si>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</si>
  <si>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</si>
  <si>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</si>
  <si>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</si>
  <si>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</si>
  <si>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</si>
  <si>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</si>
  <si>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</si>
  <si>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</si>
  <si>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</si>
  <si>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</si>
  <si>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</si>
  <si>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</si>
  <si>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</si>
  <si>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</si>
  <si>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</si>
  <si>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</si>
  <si>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</si>
  <si>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</si>
  <si>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</si>
  <si>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</si>
  <si>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</si>
  <si>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</si>
  <si>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</si>
  <si>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</si>
  <si>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</si>
  <si>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</si>
  <si>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</si>
  <si>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</si>
  <si>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</si>
  <si>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</si>
  <si>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</si>
  <si>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</si>
  <si>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</si>
  <si>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</si>
  <si>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</si>
  <si>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</si>
  <si>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</si>
  <si>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</si>
  <si>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</si>
  <si>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</si>
  <si>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</si>
  <si>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</si>
  <si>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</si>
  <si>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</si>
  <si>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</si>
  <si>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</si>
  <si>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</si>
  <si>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</si>
  <si>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</si>
  <si>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</si>
  <si>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</si>
  <si>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</si>
  <si>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</si>
  <si>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</si>
  <si>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</si>
  <si>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</si>
  <si>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</si>
  <si>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</si>
  <si>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</si>
  <si>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</si>
  <si>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</si>
  <si>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</si>
  <si>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</si>
  <si>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</si>
  <si>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</si>
  <si>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</si>
  <si>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</si>
  <si>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</si>
  <si>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</si>
  <si>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</si>
  <si>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</si>
  <si>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</si>
  <si>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</si>
  <si>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</si>
  <si>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</si>
  <si>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</si>
  <si>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</si>
  <si>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</si>
  <si>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</si>
  <si>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</si>
  <si>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</si>
  <si>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</si>
  <si>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</si>
  <si>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</si>
  <si>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</si>
  <si>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</si>
  <si>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</si>
  <si>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</si>
  <si>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</si>
  <si>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</si>
  <si>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</si>
  <si>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</si>
  <si>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</si>
  <si>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</si>
  <si>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</si>
  <si>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</si>
  <si>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</si>
  <si>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</si>
  <si>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</si>
  <si>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</si>
  <si>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</si>
  <si>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</si>
  <si>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</si>
  <si>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</si>
  <si>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</si>
  <si>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</si>
  <si>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</si>
  <si>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</si>
  <si>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</si>
  <si>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</si>
  <si>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</si>
  <si>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</si>
  <si>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</si>
  <si>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</si>
  <si>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</si>
  <si>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</si>
  <si>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</si>
  <si>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</si>
  <si>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</si>
  <si>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</si>
  <si>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</si>
  <si>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</si>
  <si>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</si>
  <si>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</si>
  <si>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</si>
  <si>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</si>
  <si>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</si>
  <si>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</si>
  <si>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</si>
  <si>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</si>
  <si>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</si>
  <si>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</si>
  <si>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</si>
  <si>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</si>
  <si>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</si>
  <si>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</si>
  <si>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</si>
  <si>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</si>
  <si>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</si>
  <si>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</si>
  <si>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</si>
  <si>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</si>
  <si>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</si>
  <si>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</si>
  <si>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</si>
  <si>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</si>
  <si>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</si>
  <si>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</si>
  <si>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</si>
  <si>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</si>
  <si>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</si>
  <si>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</si>
  <si>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</si>
  <si>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</si>
  <si>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</si>
  <si>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</si>
  <si>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</si>
  <si>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</si>
  <si>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</si>
  <si>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</si>
  <si>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</si>
  <si>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</si>
  <si>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</si>
  <si>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</si>
  <si>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</si>
  <si>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</si>
  <si>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</si>
  <si>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</si>
  <si>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</si>
  <si>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</si>
  <si>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</si>
  <si>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</si>
  <si>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</si>
  <si>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</si>
  <si>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</si>
  <si>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</si>
  <si>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</si>
  <si>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</si>
  <si>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</si>
  <si>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</si>
  <si>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</si>
  <si>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</si>
  <si>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</si>
  <si>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</si>
  <si>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</si>
  <si>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</si>
  <si>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</si>
  <si>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</si>
  <si>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</si>
  <si>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</si>
  <si>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</si>
  <si>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</si>
  <si>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</si>
  <si>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</si>
  <si>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</si>
  <si>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</si>
  <si>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</si>
  <si>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</si>
  <si>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</si>
  <si>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</si>
  <si>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</si>
  <si>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</si>
  <si>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</si>
  <si>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</si>
  <si>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</si>
  <si>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</si>
  <si>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</si>
  <si>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</si>
  <si>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</si>
  <si>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</si>
  <si>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</si>
  <si>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</si>
  <si>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</si>
  <si>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</si>
  <si>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</si>
  <si>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</si>
  <si>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</si>
  <si>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</si>
  <si>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</si>
  <si>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</si>
  <si>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</si>
  <si>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</si>
  <si>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ディリジェンスガイダンスに沿ったデュー</t>
    </r>
    <r>
      <rPr>
        <sz val="11"/>
        <color rgb="FF00B050"/>
        <rFont val="ＭＳ Ｐゴシック"/>
        <family val="3"/>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3"/>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</si>
  <si>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</si>
  <si>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</si>
  <si>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</si>
  <si>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</si>
  <si>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</si>
  <si>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</si>
  <si>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</si>
  <si>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</si>
  <si>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</si>
  <si>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</si>
  <si>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</si>
  <si>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</si>
  <si>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</si>
  <si>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</si>
  <si>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</si>
  <si>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</si>
  <si>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</si>
  <si>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</si>
  <si>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</si>
  <si>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</si>
  <si>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</si>
  <si>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</si>
  <si>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3"/>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3"/>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</si>
  <si>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</si>
  <si>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</si>
  <si>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</si>
  <si>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</si>
  <si>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</si>
  <si>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</si>
  <si>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</si>
  <si>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</si>
  <si>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</si>
  <si>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</si>
  <si>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</si>
  <si>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</si>
  <si>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</si>
  <si>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</si>
  <si>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</si>
  <si>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</si>
  <si>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</si>
  <si>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</si>
  <si>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</si>
  <si>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</si>
  <si>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</si>
  <si>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</si>
  <si>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</si>
  <si>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</si>
  <si>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</si>
  <si>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</si>
  <si>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</si>
  <si>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</si>
  <si>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</si>
  <si>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</si>
  <si>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</si>
  <si>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</si>
  <si>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</si>
  <si>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</si>
  <si>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</si>
  <si>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</si>
  <si>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</si>
  <si>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</si>
  <si>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</si>
  <si>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</si>
  <si>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</si>
  <si>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</si>
  <si>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</si>
  <si>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</si>
  <si>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</si>
  <si>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</si>
  <si>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</si>
  <si>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</si>
  <si>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</si>
  <si>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</si>
  <si>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</si>
  <si>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</si>
  <si>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</si>
  <si>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</si>
  <si>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</si>
  <si>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</si>
  <si>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</si>
  <si>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</si>
  <si>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</si>
  <si>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</si>
  <si>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</si>
  <si>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</si>
  <si>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</si>
  <si>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</si>
  <si>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</si>
  <si>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</si>
  <si>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</si>
  <si>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</si>
  <si>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</si>
  <si>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</si>
  <si>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</si>
  <si>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</si>
  <si>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</si>
  <si>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</si>
  <si>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</si>
  <si>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</si>
  <si>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</si>
  <si>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3"/>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</si>
  <si>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</si>
  <si>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</si>
  <si>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</si>
  <si>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</si>
  <si>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</si>
  <si>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3"/>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3"/>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</si>
  <si>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</si>
  <si>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</si>
  <si>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</si>
  <si>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</si>
  <si>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</si>
  <si>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</si>
  <si>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</si>
  <si>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</si>
  <si>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</si>
  <si>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</si>
  <si>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</si>
  <si>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3"/>
        <charset val="128"/>
      </rPr>
      <t>又は天然マイカ</t>
    </r>
    <r>
      <rPr>
        <sz val="11"/>
        <rFont val="ＭＳ Ｐゴシック"/>
        <family val="3"/>
        <charset val="128"/>
      </rPr>
      <t>に関する質問1への回答が「Yes」の場合、コバルト</t>
    </r>
    <r>
      <rPr>
        <sz val="11"/>
        <color rgb="FF00B050"/>
        <rFont val="ＭＳ Ｐゴシック"/>
        <family val="3"/>
        <charset val="128"/>
      </rPr>
      <t>又は天然マイカ</t>
    </r>
    <r>
      <rPr>
        <sz val="11"/>
        <rFont val="ＭＳ Ｐゴシック"/>
        <family val="3"/>
        <charset val="128"/>
      </rPr>
      <t>についてすべての質問に記入し、貴社のデュー</t>
    </r>
    <r>
      <rPr>
        <sz val="11"/>
        <color rgb="FF00B050"/>
        <rFont val="ＭＳ Ｐゴシック"/>
        <family val="3"/>
        <charset val="128"/>
      </rPr>
      <t>・</t>
    </r>
    <r>
      <rPr>
        <sz val="11"/>
        <rFont val="ＭＳ Ｐゴシック"/>
        <family val="3"/>
        <charset val="128"/>
      </rPr>
      <t>ディリジェンスプログラム全体に関する下記のデュー</t>
    </r>
    <r>
      <rPr>
        <sz val="11"/>
        <color rgb="FF00B050"/>
        <rFont val="ＭＳ Ｐゴシック"/>
        <family val="3"/>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</si>
  <si>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</si>
  <si>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</si>
  <si>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</si>
  <si>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</si>
  <si>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</si>
  <si>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3"/>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3"/>
        <charset val="128"/>
      </rPr>
      <t>本申告適用外</t>
    </r>
    <r>
      <rPr>
        <sz val="11"/>
        <color rgb="FFFF0000"/>
        <rFont val="ＭＳ Ｐゴシック"/>
        <family val="3"/>
        <charset val="128"/>
      </rPr>
      <t>）」は、</t>
    </r>
    <r>
      <rPr>
        <sz val="11"/>
        <color rgb="FF00B050"/>
        <rFont val="ＭＳ Ｐゴシック"/>
        <family val="3"/>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</si>
  <si>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</si>
  <si>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</si>
  <si>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</si>
  <si>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</si>
  <si>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</si>
  <si>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</si>
  <si>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</si>
  <si>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</si>
  <si>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</si>
  <si>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</si>
  <si>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</si>
  <si>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3"/>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</si>
  <si>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</si>
  <si>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</si>
  <si>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</si>
  <si>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</si>
  <si>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</si>
  <si>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3"/>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3"/>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3"/>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3"/>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</si>
  <si>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</si>
  <si>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</si>
  <si>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</si>
  <si>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</si>
  <si>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</si>
  <si>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3"/>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</si>
  <si>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</si>
  <si>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</si>
  <si>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</si>
  <si>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</si>
  <si>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</si>
  <si>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</si>
  <si>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</si>
  <si>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</si>
  <si>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</si>
  <si>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</si>
  <si>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</si>
  <si>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</si>
  <si>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</si>
  <si>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</si>
  <si>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</si>
  <si>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</si>
  <si>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</si>
  <si>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</si>
  <si>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</si>
  <si>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</si>
  <si>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</si>
  <si>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</si>
  <si>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</si>
  <si>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3"/>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</si>
  <si>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</si>
  <si>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</si>
  <si>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</si>
  <si>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</si>
  <si>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</si>
  <si>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ディリジェンスガイダンス」は、「デュー</t>
    </r>
    <r>
      <rPr>
        <sz val="11"/>
        <color rgb="FF00B050"/>
        <rFont val="ＭＳ Ｐゴシック"/>
        <family val="3"/>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3"/>
        <charset val="128"/>
      </rPr>
      <t>マイカ</t>
    </r>
    <r>
      <rPr>
        <sz val="11"/>
        <rFont val="ＭＳ Ｐゴシック"/>
        <family val="3"/>
        <charset val="128"/>
      </rPr>
      <t>調達のデュー</t>
    </r>
    <r>
      <rPr>
        <sz val="11"/>
        <color rgb="FF00B050"/>
        <rFont val="ＭＳ Ｐゴシック"/>
        <family val="3"/>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</si>
  <si>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</si>
  <si>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</si>
  <si>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</si>
  <si>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</si>
  <si>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</si>
  <si>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</si>
  <si>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</si>
  <si>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</si>
  <si>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</si>
  <si>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</si>
  <si>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</si>
  <si>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</si>
  <si>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</si>
  <si>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</si>
  <si>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</si>
  <si>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</si>
  <si>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</si>
  <si>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3"/>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3"/>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</si>
  <si>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</si>
  <si>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</si>
  <si>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</si>
  <si>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</si>
  <si>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</si>
  <si>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3"/>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3"/>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3"/>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3"/>
        <charset val="128"/>
      </rPr>
      <t>・</t>
    </r>
    <r>
      <rPr>
        <sz val="11"/>
        <color rgb="FFFF0000"/>
        <rFont val="ＭＳ Ｐゴシック"/>
        <family val="3"/>
        <charset val="128"/>
      </rPr>
      <t>ディリジェンス対策を説明してください（例：OECDデュー</t>
    </r>
    <r>
      <rPr>
        <sz val="11"/>
        <color rgb="FF00B050"/>
        <rFont val="ＭＳ Ｐゴシック"/>
        <family val="3"/>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</si>
  <si>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</si>
  <si>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</si>
  <si>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</si>
  <si>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</si>
  <si>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</si>
  <si>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3"/>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</si>
  <si>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</si>
  <si>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</si>
  <si>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</si>
  <si>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</si>
  <si>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</si>
  <si>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</si>
  <si>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</si>
  <si>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</si>
  <si>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</si>
  <si>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</si>
  <si>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</si>
  <si>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</si>
  <si>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</si>
  <si>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</si>
  <si>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</si>
  <si>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</si>
  <si>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</si>
  <si>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</si>
  <si>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</si>
  <si>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</si>
  <si>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</si>
  <si>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</si>
  <si>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</si>
  <si>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3"/>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</si>
  <si>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</si>
  <si>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</si>
  <si>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</si>
  <si>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</si>
  <si>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</si>
  <si>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</si>
  <si>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</si>
  <si>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</si>
  <si>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</si>
  <si>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</si>
  <si>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</si>
  <si>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</si>
  <si>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</si>
  <si>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</si>
  <si>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</si>
  <si>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</si>
  <si>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</si>
  <si>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</si>
  <si>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</si>
  <si>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</si>
  <si>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</si>
  <si>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</si>
  <si>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</si>
  <si>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</si>
  <si>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</si>
  <si>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</si>
  <si>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</si>
  <si>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</si>
  <si>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</si>
  <si>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</si>
  <si>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</si>
  <si>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</si>
  <si>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</si>
  <si>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</si>
  <si>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</si>
  <si>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</si>
  <si>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</si>
  <si>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</si>
  <si>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</si>
  <si>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</si>
  <si>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</si>
  <si>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</si>
  <si>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</si>
  <si>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</si>
  <si>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</si>
  <si>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</si>
  <si>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</si>
  <si>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</si>
  <si>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</si>
  <si>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</si>
  <si>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</si>
  <si>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</si>
  <si>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</si>
  <si>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</si>
  <si>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</si>
  <si>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</si>
  <si>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</si>
  <si>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</si>
  <si>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</si>
  <si>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</si>
  <si>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</si>
  <si>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</si>
  <si>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</si>
  <si>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</si>
  <si>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</si>
  <si>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</si>
  <si>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</si>
  <si>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</si>
  <si>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</si>
  <si>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</si>
  <si>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</si>
  <si>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</si>
  <si>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</si>
  <si>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</si>
  <si>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</si>
  <si>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</si>
  <si>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</si>
  <si>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</si>
  <si>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</si>
  <si>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</si>
  <si>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</si>
  <si>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</si>
  <si>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</si>
  <si>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</si>
  <si>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</si>
  <si>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</si>
  <si>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</si>
  <si>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</si>
  <si>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</si>
  <si>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</si>
  <si>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</si>
  <si>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</si>
  <si>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</si>
  <si>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</si>
  <si>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</si>
  <si>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</si>
  <si>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</si>
  <si>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</si>
  <si>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</si>
  <si>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</si>
  <si>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</si>
  <si>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</si>
  <si>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</si>
  <si>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</si>
  <si>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</si>
  <si>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</si>
  <si>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</si>
  <si>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</si>
  <si>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</si>
  <si>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</si>
  <si>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</si>
  <si>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</si>
  <si>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</si>
  <si>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</si>
  <si>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</si>
  <si>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</si>
  <si>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</si>
  <si>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</si>
  <si>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</si>
  <si>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</si>
  <si>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</si>
  <si>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</si>
  <si>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</si>
  <si>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</si>
  <si>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</si>
  <si>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</si>
  <si>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</si>
  <si>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</si>
  <si>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</si>
  <si>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</si>
  <si>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</si>
  <si>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</si>
  <si>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</si>
  <si>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</si>
  <si>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</si>
  <si>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</si>
  <si>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</si>
  <si>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</si>
  <si>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</si>
  <si>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</si>
  <si>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</si>
  <si>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</si>
  <si>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</si>
  <si>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</si>
  <si>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</si>
  <si>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</si>
  <si>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</si>
  <si>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</si>
  <si>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</si>
  <si>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</si>
  <si>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</si>
  <si>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</si>
  <si>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</si>
  <si>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</si>
  <si>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</si>
  <si>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</si>
  <si>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</si>
  <si>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</si>
  <si>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</si>
  <si>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</si>
  <si>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</si>
  <si>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</si>
  <si>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</si>
  <si>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</si>
  <si>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</si>
  <si>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</si>
  <si>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</si>
  <si>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</si>
  <si>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</si>
  <si>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</si>
  <si>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</si>
  <si>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</si>
  <si>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</si>
  <si>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</si>
  <si>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</si>
  <si>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</si>
  <si>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</si>
  <si>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</si>
  <si>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</si>
  <si>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3"/>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</si>
  <si>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</si>
  <si>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</si>
  <si>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</si>
  <si>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</si>
  <si>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</si>
  <si>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</si>
  <si>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</si>
  <si>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</si>
  <si>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</si>
  <si>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</si>
  <si>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</si>
  <si>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</si>
  <si>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</si>
  <si>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</si>
  <si>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</si>
  <si>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</si>
  <si>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</si>
  <si>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</si>
  <si>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</si>
  <si>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</si>
  <si>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</si>
  <si>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</si>
  <si>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3"/>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</si>
  <si>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</si>
  <si>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</si>
  <si>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</si>
  <si>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</si>
  <si>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</si>
  <si>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3"/>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</si>
  <si>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</si>
  <si>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</si>
  <si>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</si>
  <si>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</si>
  <si>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</si>
  <si>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</si>
  <si>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</si>
  <si>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</si>
  <si>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</si>
  <si>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</si>
  <si>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</si>
  <si>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</si>
  <si>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</si>
  <si>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</si>
  <si>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</si>
  <si>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</si>
  <si>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</si>
  <si>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</si>
  <si>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</si>
  <si>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</si>
  <si>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</si>
  <si>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</si>
  <si>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</si>
  <si>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</si>
  <si>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</si>
  <si>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</si>
  <si>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</si>
  <si>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</si>
  <si>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</si>
  <si>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</si>
  <si>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</si>
  <si>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</si>
  <si>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</si>
  <si>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</si>
  <si>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</si>
  <si>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</si>
  <si>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</si>
  <si>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</si>
  <si>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</si>
  <si>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</si>
  <si>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</si>
  <si>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</si>
  <si>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</si>
  <si>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</si>
  <si>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</si>
  <si>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</si>
  <si>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</si>
  <si>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</si>
  <si>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</si>
  <si>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</si>
  <si>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</si>
  <si>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</si>
  <si>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</si>
  <si>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</si>
  <si>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</si>
  <si>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</si>
  <si>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</si>
  <si>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</si>
  <si>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</si>
  <si>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</si>
  <si>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</si>
  <si>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</si>
  <si>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</si>
  <si>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</si>
  <si>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</si>
  <si>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</si>
  <si>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</si>
  <si>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</si>
  <si>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</si>
  <si>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</si>
  <si>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</si>
  <si>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</si>
  <si>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</si>
  <si>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</si>
  <si>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</si>
  <si>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</si>
  <si>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</si>
  <si>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</si>
  <si>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</si>
  <si>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</si>
  <si>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</si>
  <si>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</si>
  <si>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</si>
  <si>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</si>
  <si>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</si>
  <si>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3"/>
        <charset val="128"/>
      </rPr>
      <t>・</t>
    </r>
    <r>
      <rPr>
        <sz val="11"/>
        <rFont val="ＭＳ Ｐゴシック"/>
        <family val="3"/>
        <charset val="128"/>
      </rPr>
      <t>ディリジェンスガイダンス（OECDガイダンス）はデュー</t>
    </r>
    <r>
      <rPr>
        <sz val="11"/>
        <color theme="8"/>
        <rFont val="ＭＳ Ｐゴシック"/>
        <family val="3"/>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</si>
  <si>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</si>
  <si>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</si>
  <si>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</si>
  <si>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</si>
  <si>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</si>
  <si>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3"/>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</si>
  <si>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</si>
  <si>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</si>
  <si>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</si>
  <si>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</si>
  <si>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</si>
  <si>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3"/>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</si>
  <si>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</si>
  <si>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</si>
  <si>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</si>
  <si>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</si>
  <si>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</si>
  <si>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3"/>
        <charset val="128"/>
      </rPr>
      <t>・</t>
    </r>
    <r>
      <rPr>
        <sz val="11"/>
        <rFont val="ＭＳ Ｐゴシック"/>
        <family val="3"/>
        <charset val="128"/>
      </rPr>
      <t>ディリジェンスガイダンスを策定した。OECDデュー</t>
    </r>
    <r>
      <rPr>
        <sz val="11"/>
        <color theme="8"/>
        <rFont val="ＭＳ Ｐゴシック"/>
        <family val="3"/>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</si>
  <si>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</si>
  <si>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</si>
  <si>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</si>
  <si>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</si>
  <si>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</si>
  <si>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3"/>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</si>
  <si>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</si>
  <si>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</si>
  <si>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</si>
  <si>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</si>
  <si>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</si>
  <si>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3"/>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</si>
  <si>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</si>
  <si>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</si>
  <si>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</si>
  <si>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</si>
  <si>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</si>
  <si>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3"/>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3"/>
        <charset val="128"/>
      </rPr>
      <t>マイカ</t>
    </r>
    <r>
      <rPr>
        <sz val="11"/>
        <color rgb="FFFF0000"/>
        <rFont val="ＭＳ Ｐゴシック"/>
        <family val="3"/>
        <charset val="128"/>
      </rPr>
      <t>以外の成分を</t>
    </r>
    <r>
      <rPr>
        <sz val="11"/>
        <color rgb="FF00B050"/>
        <rFont val="ＭＳ Ｐゴシック"/>
        <family val="3"/>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3"/>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</si>
  <si>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</si>
  <si>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</si>
  <si>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</si>
  <si>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</si>
  <si>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</si>
  <si>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</si>
  <si>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</si>
  <si>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</si>
  <si>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</si>
  <si>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</si>
  <si>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</si>
  <si>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3"/>
        <charset val="128"/>
      </rPr>
      <t>顕著な</t>
    </r>
    <r>
      <rPr>
        <sz val="11"/>
        <color rgb="FFFF0000"/>
        <rFont val="ＭＳ Ｐゴシック"/>
        <family val="3"/>
        <charset val="128"/>
      </rPr>
      <t>使用済み</t>
    </r>
    <r>
      <rPr>
        <sz val="11"/>
        <color rgb="FF00B050"/>
        <rFont val="ＭＳ Ｐゴシック"/>
        <family val="3"/>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</si>
  <si>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</si>
  <si>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</si>
  <si>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</si>
  <si>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</si>
  <si>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</si>
  <si>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</si>
  <si>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</si>
  <si>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</si>
  <si>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</si>
  <si>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</si>
  <si>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</si>
  <si>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</si>
  <si>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</si>
  <si>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</si>
  <si>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</si>
  <si>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</si>
  <si>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</si>
  <si>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</si>
  <si>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</si>
  <si>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</si>
  <si>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</si>
  <si>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</si>
  <si>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</si>
  <si>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</si>
  <si>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</si>
  <si>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</si>
  <si>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</si>
  <si>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</si>
  <si>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</si>
  <si>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3"/>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</si>
  <si>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</si>
  <si>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</si>
  <si>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</si>
  <si>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</si>
  <si>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</si>
  <si>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3"/>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3"/>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</si>
  <si>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</si>
  <si>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</si>
  <si>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</si>
  <si>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</si>
  <si>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</si>
  <si>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</si>
  <si>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</si>
  <si>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</si>
  <si>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</si>
  <si>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</si>
  <si>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</si>
  <si>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</si>
  <si>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</si>
  <si>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</si>
  <si>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</si>
  <si>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</si>
  <si>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</si>
  <si>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</si>
  <si>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</si>
  <si>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</si>
  <si>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</si>
  <si>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</si>
  <si>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</si>
  <si>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</si>
  <si>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</si>
  <si>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</si>
  <si>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</si>
  <si>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</si>
  <si>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</si>
  <si>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</si>
  <si>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</si>
  <si>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</si>
  <si>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</si>
  <si>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</si>
  <si>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</si>
  <si>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</si>
  <si>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</si>
  <si>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</si>
  <si>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</si>
  <si>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</si>
  <si>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</si>
  <si>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</si>
  <si>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</si>
  <si>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</si>
  <si>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</si>
  <si>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</si>
  <si>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</si>
  <si>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</si>
  <si>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</si>
  <si>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</si>
  <si>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</si>
  <si>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</si>
  <si>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</si>
  <si>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</si>
  <si>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</si>
  <si>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</si>
  <si>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</si>
  <si>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</si>
  <si>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</si>
  <si>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</si>
  <si>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</si>
  <si>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</si>
  <si>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</si>
  <si>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</si>
  <si>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</si>
  <si>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</si>
  <si>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</si>
  <si>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</si>
  <si>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</si>
  <si>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</si>
  <si>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</si>
  <si>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</si>
  <si>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</si>
  <si>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</si>
  <si>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</si>
  <si>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</si>
  <si>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</si>
  <si>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</si>
  <si>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</si>
  <si>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</si>
  <si>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</si>
  <si>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</si>
  <si>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</si>
  <si>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</si>
  <si>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</si>
  <si>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</si>
  <si>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</si>
  <si>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</si>
  <si>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</si>
  <si>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</si>
  <si>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</si>
  <si>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</si>
  <si>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</si>
  <si>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</si>
  <si>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</si>
  <si>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</si>
  <si>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</si>
  <si>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</si>
  <si>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</si>
  <si>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</si>
  <si>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</si>
  <si>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</si>
  <si>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</si>
  <si>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</si>
  <si>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</si>
  <si>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</si>
  <si>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</si>
  <si>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</si>
  <si>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</si>
  <si>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</si>
  <si>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</si>
  <si>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</si>
  <si>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</si>
  <si>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</si>
  <si>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</si>
  <si>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</si>
  <si>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</si>
  <si>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</si>
  <si>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</si>
  <si>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</si>
  <si>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</si>
  <si>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</si>
  <si>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</si>
  <si>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</si>
  <si>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</si>
  <si>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</si>
  <si>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</si>
  <si>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</si>
  <si>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</si>
  <si>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</si>
  <si>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</si>
  <si>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</si>
  <si>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</si>
  <si>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</si>
  <si>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</si>
  <si>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</si>
  <si>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3"/>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</si>
  <si>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</si>
  <si>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</si>
  <si>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</si>
  <si>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</si>
  <si>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</si>
  <si>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が意図的に</t>
    </r>
    <r>
      <rPr>
        <sz val="11"/>
        <color rgb="FF00B050"/>
        <rFont val="ＭＳ Ｐゴシック"/>
        <family val="3"/>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</si>
  <si>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</si>
  <si>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</si>
  <si>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</si>
  <si>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</si>
  <si>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</si>
  <si>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</si>
  <si>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</si>
  <si>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</si>
  <si>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</si>
  <si>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</si>
  <si>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</si>
  <si>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3"/>
        <charset val="128"/>
      </rPr>
      <t>製錬業者又は加工業者のいずれか</t>
    </r>
    <r>
      <rPr>
        <sz val="11"/>
        <rFont val="ＭＳ Ｐゴシック"/>
        <family val="3"/>
        <charset val="128"/>
      </rPr>
      <t>が、</t>
    </r>
    <r>
      <rPr>
        <sz val="11"/>
        <color rgb="FF00B050"/>
        <rFont val="ＭＳ Ｐゴシック"/>
        <family val="3"/>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3"/>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</si>
  <si>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</si>
  <si>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</si>
  <si>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</si>
  <si>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</si>
  <si>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</si>
  <si>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</si>
  <si>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</si>
  <si>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</si>
  <si>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</si>
  <si>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</si>
  <si>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</si>
  <si>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</si>
  <si>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</si>
  <si>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</si>
  <si>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</si>
  <si>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</si>
  <si>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</si>
  <si>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3"/>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</si>
  <si>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</si>
  <si>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</si>
  <si>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</si>
  <si>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</si>
  <si>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</si>
  <si>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</si>
  <si>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</si>
  <si>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</si>
  <si>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</si>
  <si>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</si>
  <si>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</si>
  <si>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</si>
  <si>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</si>
  <si>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</si>
  <si>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</si>
  <si>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</si>
  <si>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3"/>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</si>
  <si>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</si>
  <si>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</si>
  <si>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</si>
  <si>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</si>
  <si>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3"/>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</si>
  <si>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</si>
  <si>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</si>
  <si>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</si>
  <si>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</si>
  <si>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3"/>
        <charset val="128"/>
      </rPr>
      <t>C</t>
    </r>
    <r>
      <rPr>
        <i/>
        <sz val="11"/>
        <rFont val="ＭＳ Ｐゴシック"/>
        <family val="3"/>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3"/>
        <charset val="128"/>
      </rPr>
      <t xml:space="preserve">This question should be </t>
    </r>
    <r>
      <rPr>
        <i/>
        <sz val="11"/>
        <rFont val="ＭＳ Ｐゴシック"/>
        <family val="3"/>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</si>
  <si>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</si>
  <si>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</si>
  <si>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</si>
  <si>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</si>
  <si>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</si>
  <si>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3"/>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3"/>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</si>
  <si>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</si>
  <si>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</si>
  <si>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</si>
  <si>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</si>
  <si>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3"/>
        <charset val="128"/>
      </rPr>
      <t>のための</t>
    </r>
    <r>
      <rPr>
        <sz val="11"/>
        <rFont val="ＭＳ Ｐゴシック"/>
        <family val="3"/>
        <charset val="128"/>
      </rPr>
      <t>デュー</t>
    </r>
    <r>
      <rPr>
        <sz val="11"/>
        <color rgb="FF00B050"/>
        <rFont val="ＭＳ Ｐゴシック"/>
        <family val="3"/>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</si>
  <si>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</si>
  <si>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</si>
  <si>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</si>
  <si>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</si>
  <si>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</si>
  <si>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3"/>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サプライチェーン調査を</t>
    </r>
    <r>
      <rPr>
        <sz val="11"/>
        <color rgb="FF00B050"/>
        <rFont val="ＭＳ Ｐゴシック"/>
        <family val="3"/>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</si>
  <si>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</si>
  <si>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</si>
  <si>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</si>
  <si>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</si>
  <si>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3"/>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</si>
  <si>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</si>
  <si>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</si>
  <si>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</si>
  <si>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</si>
  <si>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</si>
  <si>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</si>
  <si>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</si>
  <si>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</si>
  <si>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</si>
  <si>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</si>
  <si>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</si>
  <si>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</si>
  <si>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</si>
  <si>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</si>
  <si>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</si>
  <si>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</si>
  <si>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</si>
  <si>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</si>
  <si>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</si>
  <si>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</si>
  <si>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</si>
  <si>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</si>
  <si>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</si>
  <si>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</si>
  <si>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</si>
  <si>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</si>
  <si>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</si>
  <si>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</si>
  <si>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</si>
  <si>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</si>
  <si>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</si>
  <si>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</si>
  <si>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</si>
  <si>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</si>
  <si>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</si>
  <si>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</si>
  <si>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</si>
  <si>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</si>
  <si>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</si>
  <si>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</si>
  <si>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</si>
  <si>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</si>
  <si>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</si>
  <si>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</si>
  <si>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</si>
  <si>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</si>
  <si>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</si>
  <si>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</si>
  <si>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</si>
  <si>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</si>
  <si>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</si>
  <si>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</si>
  <si>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</si>
  <si>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</si>
  <si>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</si>
  <si>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</si>
  <si>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</si>
  <si>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</si>
  <si>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</si>
  <si>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</si>
  <si>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</si>
  <si>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</si>
  <si>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</si>
  <si>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</si>
  <si>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</si>
  <si>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</si>
  <si>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</si>
  <si>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</si>
  <si>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</si>
  <si>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</si>
  <si>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</si>
  <si>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</si>
  <si>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</si>
  <si>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</si>
  <si>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</si>
  <si>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</si>
  <si>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</si>
  <si>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</si>
  <si>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</si>
  <si>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</si>
  <si>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</si>
  <si>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</si>
  <si>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</si>
  <si>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</si>
  <si>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</si>
  <si>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</si>
  <si>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</si>
  <si>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</si>
  <si>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</si>
  <si>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</si>
  <si>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3"/>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</si>
  <si>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</si>
  <si>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</si>
  <si>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</si>
  <si>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</si>
  <si>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</si>
  <si>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</si>
  <si>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</si>
  <si>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</si>
  <si>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</si>
  <si>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</si>
  <si>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</si>
  <si>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</si>
  <si>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</si>
  <si>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</si>
  <si>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</si>
  <si>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</si>
  <si>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</si>
  <si>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</si>
  <si>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</si>
  <si>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</si>
  <si>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</si>
  <si>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</si>
  <si>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</si>
  <si>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</si>
  <si>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</si>
  <si>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</si>
  <si>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</si>
  <si>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</si>
  <si>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</si>
  <si>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</si>
  <si>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</si>
  <si>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</si>
  <si>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</si>
  <si>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</si>
  <si>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</si>
  <si>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</si>
  <si>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</si>
  <si>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</si>
  <si>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</si>
  <si>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</si>
  <si>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</si>
  <si>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</si>
  <si>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</si>
  <si>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</si>
  <si>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</si>
  <si>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</si>
  <si>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</si>
  <si>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</si>
  <si>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</si>
  <si>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</si>
  <si>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</si>
  <si>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</si>
  <si>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</si>
  <si>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</si>
  <si>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</si>
  <si>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</si>
  <si>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</si>
  <si>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</si>
  <si>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</si>
  <si>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</si>
  <si>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</si>
  <si>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</si>
  <si>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</si>
  <si>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</si>
  <si>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</si>
  <si>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</si>
  <si>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</si>
  <si>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</si>
  <si>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</si>
  <si>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</si>
  <si>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</si>
  <si>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</si>
  <si>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</si>
  <si>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</si>
  <si>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</si>
  <si>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</si>
  <si>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</si>
  <si>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</si>
  <si>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</si>
  <si>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</si>
  <si>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</si>
  <si>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</si>
  <si>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</si>
  <si>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</si>
  <si>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</si>
  <si>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</si>
  <si>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</si>
  <si>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</si>
  <si>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</si>
  <si>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</si>
  <si>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</si>
  <si>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</si>
  <si>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</si>
  <si>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</si>
  <si>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</si>
  <si>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</si>
  <si>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</si>
  <si>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</si>
  <si>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</si>
  <si>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</si>
  <si>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</si>
  <si>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</si>
  <si>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</si>
  <si>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</si>
  <si>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</si>
  <si>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</si>
  <si>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</si>
  <si>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</si>
  <si>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</si>
  <si>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</si>
  <si>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</si>
  <si>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</si>
  <si>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</si>
  <si>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</si>
  <si>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</si>
  <si>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</si>
  <si>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</si>
  <si>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</si>
  <si>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</si>
  <si>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</si>
  <si>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</si>
  <si>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</si>
  <si>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</si>
  <si>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</si>
  <si>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</si>
  <si>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</si>
  <si>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</si>
  <si>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</si>
  <si>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</si>
  <si>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</si>
  <si>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</si>
  <si>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</si>
  <si>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</si>
  <si>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</si>
  <si>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</si>
  <si>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</si>
  <si>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</si>
  <si>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</si>
  <si>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</si>
  <si>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</si>
  <si>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</si>
  <si>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ＭＳ Ｐゴシック"/>
        <family val="2"/>
        <scheme val="minor"/>
      </rPr>
      <t>A</t>
    </r>
    <r>
      <rPr>
        <sz val="11"/>
        <rFont val="SimSun"/>
        <family val="2"/>
      </rPr>
      <t xml:space="preserve"> 列输入号码（</t>
    </r>
    <r>
      <rPr>
        <sz val="11"/>
        <rFont val="ＭＳ Ｐゴシック"/>
        <family val="2"/>
        <scheme val="minor"/>
      </rPr>
      <t>B、C、E、F、G、I</t>
    </r>
    <r>
      <rPr>
        <sz val="11"/>
        <rFont val="SimSun"/>
        <family val="2"/>
      </rPr>
      <t xml:space="preserve"> 和 </t>
    </r>
    <r>
      <rPr>
        <sz val="11"/>
        <rFont val="ＭＳ Ｐゴシック"/>
        <family val="2"/>
        <scheme val="minor"/>
      </rPr>
      <t>J</t>
    </r>
    <r>
      <rPr>
        <sz val="11"/>
        <rFont val="SimSun"/>
        <family val="2"/>
      </rPr>
      <t xml:space="preserve"> 列将自动填入）。</t>
    </r>
    <r>
      <rPr>
        <sz val="11"/>
        <rFont val="ＭＳ Ｐゴシック"/>
        <family val="2"/>
        <scheme val="minor"/>
      </rPr>
      <t>D</t>
    </r>
    <r>
      <rPr>
        <sz val="11"/>
        <rFont val="SimSun"/>
        <family val="2"/>
      </rPr>
      <t xml:space="preserve"> 列将变为灰色。
选项 </t>
    </r>
    <r>
      <rPr>
        <sz val="11"/>
        <rFont val="ＭＳ Ｐゴシック"/>
        <family val="2"/>
        <scheme val="minor"/>
      </rPr>
      <t>B</t>
    </r>
    <r>
      <rPr>
        <sz val="11"/>
        <rFont val="SimSun"/>
        <family val="2"/>
      </rPr>
      <t xml:space="preserve">：如果您有金属和冶炼厂查找名称组合，则完成以下步骤：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 从 </t>
    </r>
    <r>
      <rPr>
        <sz val="11"/>
        <rFont val="ＭＳ Ｐゴシック"/>
        <family val="2"/>
        <scheme val="minor"/>
      </rPr>
      <t>C</t>
    </r>
    <r>
      <rPr>
        <sz val="11"/>
        <rFont val="SimSun"/>
        <family val="2"/>
      </rPr>
      <t xml:space="preserve"> 列的下拉菜单中选择
选项 </t>
    </r>
    <r>
      <rPr>
        <sz val="11"/>
        <rFont val="ＭＳ Ｐゴシック"/>
        <family val="2"/>
        <scheme val="minor"/>
      </rPr>
      <t>C</t>
    </r>
    <r>
      <rPr>
        <sz val="11"/>
        <rFont val="SimSun"/>
        <family val="2"/>
      </rPr>
      <t xml:space="preserve">：如果您有金属和冶炼厂名称组合，则完成以下步骤：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：在“冶炼厂查找”下拉菜单中选择“冶炼厂未列出”，然后填写 </t>
    </r>
    <r>
      <rPr>
        <sz val="11"/>
        <rFont val="ＭＳ Ｐゴシック"/>
        <family val="2"/>
        <scheme val="minor"/>
      </rPr>
      <t>D</t>
    </r>
    <r>
      <rPr>
        <sz val="11"/>
        <rFont val="SimSun"/>
        <family val="2"/>
      </rPr>
      <t xml:space="preserve"> 和 </t>
    </r>
    <r>
      <rPr>
        <sz val="11"/>
        <rFont val="ＭＳ Ｐゴシック"/>
        <family val="2"/>
        <scheme val="minor"/>
      </rPr>
      <t>E</t>
    </r>
    <r>
      <rPr>
        <sz val="11"/>
        <rFont val="SimSun"/>
        <family val="2"/>
      </rPr>
      <t xml:space="preserve"> 列
步骤 </t>
    </r>
    <r>
      <rPr>
        <sz val="11"/>
        <rFont val="ＭＳ Ｐゴシック"/>
        <family val="2"/>
        <scheme val="minor"/>
      </rPr>
      <t>3</t>
    </r>
    <r>
      <rPr>
        <sz val="11"/>
        <rFont val="SimSun"/>
        <family val="2"/>
      </rPr>
      <t xml:space="preserve">. 在 </t>
    </r>
    <r>
      <rPr>
        <sz val="11"/>
        <rFont val="ＭＳ Ｐゴシック"/>
        <family val="2"/>
        <scheme val="minor"/>
      </rPr>
      <t>H</t>
    </r>
    <r>
      <rPr>
        <sz val="11"/>
        <rFont val="SimSun"/>
        <family val="2"/>
      </rPr>
      <t xml:space="preserve"> 列到 </t>
    </r>
    <r>
      <rPr>
        <sz val="11"/>
        <rFont val="ＭＳ Ｐゴシック"/>
        <family val="2"/>
        <scheme val="minor"/>
      </rPr>
      <t>Q</t>
    </r>
    <r>
      <rPr>
        <sz val="11"/>
        <rFont val="SimSun"/>
        <family val="2"/>
      </rPr>
      <t xml:space="preserve"> 列输入所有现有的冶炼厂信息
(</t>
    </r>
    <r>
      <rPr>
        <sz val="11"/>
        <rFont val="ＭＳ Ｐゴシック"/>
        <family val="2"/>
        <scheme val="minor"/>
      </rPr>
      <t>*</t>
    </r>
    <r>
      <rPr>
        <sz val="11"/>
        <rFont val="SimSun"/>
        <family val="2"/>
      </rPr>
      <t>) 必填字段以星号表示。
(</t>
    </r>
    <r>
      <rPr>
        <sz val="11"/>
        <rFont val="ＭＳ Ｐゴシック"/>
        <family val="2"/>
        <scheme val="minor"/>
      </rPr>
      <t>1</t>
    </r>
    <r>
      <rPr>
        <sz val="11"/>
        <rFont val="SimSun"/>
        <family val="2"/>
      </rPr>
      <t xml:space="preserve">) 当“冶炼厂查找”=“冶炼厂未列出”时，需要输入
注：可结合使用选项 </t>
    </r>
    <r>
      <rPr>
        <sz val="11"/>
        <rFont val="ＭＳ Ｐゴシック"/>
        <family val="2"/>
        <scheme val="minor"/>
      </rPr>
      <t>A、B</t>
    </r>
    <r>
      <rPr>
        <sz val="11"/>
        <rFont val="SimSun"/>
        <family val="2"/>
      </rPr>
      <t xml:space="preserve"> 和 </t>
    </r>
    <r>
      <rPr>
        <sz val="11"/>
        <rFont val="ＭＳ Ｐゴシック"/>
        <family val="2"/>
        <scheme val="minor"/>
      </rPr>
      <t xml:space="preserve">C </t>
    </r>
    <r>
      <rPr>
        <sz val="11"/>
        <rFont val="SimSun"/>
        <family val="2"/>
      </rPr>
      <t xml:space="preserve">来填写冶炼厂目录。请勿更改自动填写的单元格。应通过联系 </t>
    </r>
    <r>
      <rPr>
        <sz val="11"/>
        <rFont val="ＭＳ Ｐゴシック"/>
        <family val="2"/>
        <scheme val="minor"/>
      </rPr>
      <t>RMI@ResponsibleBusiness.org</t>
    </r>
    <r>
      <rPr>
        <sz val="11"/>
        <rFont val="SimSun"/>
        <family val="2"/>
      </rPr>
      <t xml:space="preserve">，向 </t>
    </r>
    <r>
      <rPr>
        <sz val="11"/>
        <rFont val="ＭＳ Ｐゴシック"/>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</si>
  <si>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</si>
  <si>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</si>
  <si>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</si>
  <si>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</si>
  <si>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</si>
  <si>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</si>
  <si>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</si>
  <si>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</si>
  <si>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</si>
  <si>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</si>
  <si>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</si>
  <si>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</si>
  <si>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</si>
  <si>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</si>
  <si>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</si>
  <si>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</si>
  <si>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</si>
  <si>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</si>
  <si>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</si>
  <si>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</si>
  <si>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</si>
  <si>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</si>
  <si>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</si>
  <si>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</si>
  <si>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</si>
  <si>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</si>
  <si>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</si>
  <si>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</si>
  <si>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</si>
  <si>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</si>
  <si>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</si>
  <si>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</si>
  <si>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</si>
  <si>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</si>
  <si>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</si>
  <si>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</si>
  <si>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</si>
  <si>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</si>
  <si>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</si>
  <si>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</si>
  <si>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</si>
  <si>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</si>
  <si>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</si>
  <si>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</si>
  <si>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</si>
  <si>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</si>
  <si>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</si>
  <si>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</si>
  <si>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</si>
  <si>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</si>
  <si>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</si>
  <si>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</si>
  <si>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</si>
  <si>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</si>
  <si>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</si>
  <si>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</si>
  <si>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</si>
  <si>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</si>
  <si>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</si>
  <si>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</si>
  <si>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</si>
  <si>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</si>
  <si>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</si>
  <si>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</si>
  <si>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</si>
  <si>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</si>
  <si>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</si>
  <si>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</si>
  <si>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</si>
  <si>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</si>
  <si>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</si>
  <si>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</si>
  <si>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</si>
  <si>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</si>
  <si>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</si>
  <si>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</si>
  <si>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</si>
  <si>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</si>
  <si>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</si>
  <si>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</si>
  <si>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</si>
  <si>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</si>
  <si>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</si>
  <si>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</si>
  <si>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</si>
  <si>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</si>
  <si>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</si>
  <si>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</si>
  <si>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</si>
  <si>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</si>
  <si>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</si>
  <si>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</si>
  <si>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</si>
  <si>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</si>
  <si>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</si>
  <si>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</si>
  <si>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</si>
  <si>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</si>
  <si>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</si>
  <si>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</si>
  <si>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</si>
  <si>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</si>
  <si>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</si>
  <si>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</si>
  <si>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</si>
  <si>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</si>
  <si>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</si>
  <si>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</si>
  <si>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</si>
  <si>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</si>
  <si>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</si>
  <si>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</si>
  <si>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</si>
  <si>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</si>
  <si>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</si>
  <si>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</si>
  <si>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</si>
  <si>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</si>
  <si>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</si>
  <si>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</si>
  <si>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</si>
  <si>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</si>
  <si>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</si>
  <si>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</si>
  <si>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</si>
  <si>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</si>
  <si>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</si>
  <si>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</si>
  <si>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3"/>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</si>
  <si>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</si>
  <si>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</si>
  <si>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</si>
  <si>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</si>
  <si>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</si>
  <si>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</si>
  <si>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</si>
  <si>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</si>
  <si>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</si>
  <si>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</si>
  <si>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</si>
  <si>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</si>
  <si>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</si>
  <si>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3"/>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</si>
  <si>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</si>
  <si>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</si>
  <si>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</si>
  <si>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</si>
  <si>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</si>
  <si>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</si>
  <si>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</si>
  <si>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</si>
  <si>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</si>
  <si>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</si>
  <si>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</si>
  <si>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</si>
  <si>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</si>
  <si>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</si>
  <si>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</si>
  <si>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</si>
  <si>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</si>
  <si>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</si>
  <si>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</si>
  <si>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</si>
  <si>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</si>
  <si>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</si>
  <si>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</si>
  <si>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</si>
  <si>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</si>
  <si>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</si>
  <si>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</si>
  <si>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</si>
  <si>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</si>
  <si>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</si>
  <si>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</si>
  <si>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</si>
  <si>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</si>
  <si>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</si>
  <si>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</si>
  <si>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</si>
  <si>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</si>
  <si>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</si>
  <si>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</si>
  <si>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</si>
  <si>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</si>
  <si>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</si>
  <si>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</si>
  <si>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</si>
  <si>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</si>
  <si>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</si>
  <si>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</si>
  <si>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</si>
  <si>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</si>
  <si>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</si>
  <si>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</si>
  <si>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</si>
  <si>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</si>
  <si>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</si>
  <si>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</si>
  <si>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</si>
  <si>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</si>
  <si>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</si>
  <si>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</si>
  <si>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</si>
  <si>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</si>
  <si>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</si>
  <si>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3"/>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</si>
  <si>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</si>
  <si>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</si>
  <si>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</si>
  <si>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</si>
  <si>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</si>
  <si>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3"/>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</si>
  <si>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</si>
  <si>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</si>
  <si>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</si>
  <si>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</si>
  <si>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</si>
  <si>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ディリジェンス業務が認証された加工業者から、</t>
    </r>
    <r>
      <rPr>
        <sz val="11"/>
        <color rgb="FF00B050"/>
        <rFont val="ＭＳ Ｐゴシック"/>
        <family val="3"/>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3"/>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</si>
  <si>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</si>
  <si>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</si>
  <si>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</si>
  <si>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</si>
  <si>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</si>
  <si>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</si>
  <si>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</si>
  <si>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</si>
  <si>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</si>
  <si>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</si>
  <si>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</si>
  <si>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</si>
  <si>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</si>
  <si>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</si>
  <si>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</si>
  <si>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</si>
  <si>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</si>
  <si>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</si>
  <si>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</si>
  <si>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</si>
  <si>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</si>
  <si>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</si>
  <si>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</si>
  <si>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</si>
  <si>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</si>
  <si>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</si>
  <si>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</si>
  <si>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</si>
  <si>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</si>
  <si>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</si>
  <si>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</si>
  <si>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</si>
  <si>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</si>
  <si>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</si>
  <si>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</si>
  <si>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</si>
  <si>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</si>
  <si>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</si>
  <si>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</si>
  <si>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</si>
  <si>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</si>
  <si>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</si>
  <si>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</si>
  <si>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</si>
  <si>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</si>
  <si>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3"/>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</si>
  <si>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</si>
  <si>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</si>
  <si>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</si>
  <si>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</si>
  <si>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</si>
  <si>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</si>
  <si>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</si>
  <si>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</si>
  <si>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</si>
  <si>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</si>
  <si>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</si>
  <si>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</si>
  <si>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</si>
  <si>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</si>
  <si>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</si>
  <si>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</si>
  <si>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</si>
  <si>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</si>
  <si>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</si>
  <si>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</si>
  <si>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</si>
  <si>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</si>
  <si>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</si>
  <si>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</si>
  <si>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</si>
  <si>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</si>
  <si>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</si>
  <si>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</si>
  <si>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</si>
  <si>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</si>
  <si>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</si>
  <si>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</si>
  <si>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</si>
  <si>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</si>
  <si>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</si>
  <si>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</si>
  <si>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</si>
  <si>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</si>
  <si>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</si>
  <si>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</si>
  <si>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</si>
  <si>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</si>
  <si>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</si>
  <si>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</si>
  <si>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</si>
  <si>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</si>
  <si>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</si>
  <si>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</si>
  <si>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</si>
  <si>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</si>
  <si>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</si>
  <si>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</si>
  <si>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</si>
  <si>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</si>
  <si>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</si>
  <si>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</si>
  <si>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</si>
  <si>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</si>
  <si>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</si>
  <si>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</si>
  <si>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</si>
  <si>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</si>
  <si>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</si>
  <si>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</si>
  <si>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</si>
  <si>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</si>
  <si>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</si>
  <si>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</si>
  <si>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</si>
  <si>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</si>
  <si>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</si>
  <si>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</si>
  <si>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</si>
  <si>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</si>
  <si>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</si>
  <si>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</si>
  <si>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</si>
  <si>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</si>
  <si>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</si>
  <si>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</si>
  <si>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</si>
  <si>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</si>
  <si>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</si>
  <si>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</si>
  <si>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</si>
  <si>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</si>
  <si>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</si>
  <si>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</si>
  <si>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</si>
  <si>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</si>
  <si>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</si>
  <si>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</si>
  <si>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</si>
  <si>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</si>
  <si>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</si>
  <si>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</si>
  <si>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</si>
  <si>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</si>
  <si>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</si>
  <si>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</si>
  <si>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</si>
  <si>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</si>
  <si>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</si>
  <si>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</si>
  <si>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</si>
  <si>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</si>
  <si>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</si>
  <si>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</si>
  <si>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</si>
  <si>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</si>
  <si>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</si>
  <si>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</si>
  <si>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</si>
  <si>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</si>
  <si>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</si>
  <si>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</si>
  <si>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</si>
  <si>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</si>
  <si>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</si>
  <si>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</si>
  <si>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</si>
  <si>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</si>
  <si>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</si>
  <si>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</si>
  <si>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</si>
  <si>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</si>
  <si>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</si>
  <si>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</si>
  <si>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</si>
  <si>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</si>
  <si>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</si>
  <si>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</si>
  <si>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</si>
  <si>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</si>
  <si>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</si>
  <si>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</si>
  <si>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</si>
  <si>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</si>
  <si>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</si>
  <si>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</si>
  <si>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</si>
  <si>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</si>
  <si>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</si>
  <si>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</si>
  <si>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</si>
  <si>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</si>
  <si>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</si>
  <si>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</si>
  <si>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</si>
  <si>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</si>
  <si>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</si>
  <si>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</si>
  <si>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</si>
  <si>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</si>
  <si>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</si>
  <si>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</si>
  <si>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</si>
  <si>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</si>
  <si>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</si>
  <si>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</si>
  <si>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</si>
  <si>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</si>
  <si>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</si>
  <si>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</si>
  <si>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</si>
  <si>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</si>
  <si>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</si>
  <si>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</si>
  <si>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</si>
  <si>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</si>
  <si>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</si>
  <si>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</si>
  <si>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</si>
  <si>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</si>
  <si>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</si>
  <si>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</si>
  <si>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</si>
  <si>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</si>
  <si>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</si>
  <si>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</si>
  <si>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</si>
  <si>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</si>
  <si>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</si>
  <si>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</si>
  <si>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</si>
  <si>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</si>
  <si>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</si>
  <si>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</si>
  <si>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</si>
  <si>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</si>
  <si>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</si>
  <si>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</si>
  <si>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</si>
  <si>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</si>
  <si>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</si>
  <si>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</si>
  <si>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</si>
  <si>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</si>
  <si>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</si>
  <si>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</si>
  <si>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</si>
  <si>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</si>
  <si>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</si>
  <si>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</si>
  <si>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</si>
  <si>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</si>
  <si>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</si>
  <si>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</si>
  <si>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</si>
  <si>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</si>
  <si>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</si>
  <si>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</si>
  <si>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</si>
  <si>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</si>
  <si>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</si>
  <si>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</si>
  <si>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</si>
  <si>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</si>
  <si>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</si>
  <si>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</si>
  <si>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</si>
  <si>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</si>
  <si>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</si>
  <si>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</si>
  <si>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</si>
  <si>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</si>
  <si>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</si>
  <si>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</si>
  <si>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</si>
  <si>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</si>
  <si>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</si>
  <si>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</si>
  <si>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</si>
  <si>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</si>
  <si>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</si>
  <si>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</si>
  <si>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</si>
  <si>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</si>
  <si>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</si>
  <si>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</si>
  <si>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</si>
  <si>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</si>
  <si>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</si>
  <si>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</si>
  <si>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</si>
  <si>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</si>
  <si>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</si>
  <si>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</si>
  <si>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</si>
  <si>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</si>
  <si>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</si>
  <si>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</si>
  <si>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</si>
  <si>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</si>
  <si>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</si>
  <si>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</si>
  <si>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</si>
  <si>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</si>
  <si>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</si>
  <si>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</si>
  <si>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</si>
  <si>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</si>
  <si>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</si>
  <si>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</si>
  <si>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</si>
  <si>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</si>
  <si>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</si>
  <si>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</si>
  <si>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</si>
  <si>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</si>
  <si>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</si>
  <si>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</si>
  <si>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</si>
  <si>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</si>
  <si>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</si>
  <si>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</si>
  <si>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</si>
  <si>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</si>
  <si>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</si>
  <si>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</si>
  <si>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</si>
  <si>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</si>
  <si>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</si>
  <si>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</si>
  <si>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</si>
  <si>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</si>
  <si>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</si>
  <si>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</si>
  <si>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</si>
  <si>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</si>
  <si>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</si>
  <si>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</si>
  <si>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</si>
  <si>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</si>
  <si>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</si>
  <si>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</si>
  <si>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</si>
  <si>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</si>
  <si>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</si>
  <si>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</si>
  <si>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</si>
  <si>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</si>
  <si>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</si>
  <si>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</si>
  <si>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</si>
  <si>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</si>
  <si>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</si>
  <si>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</si>
  <si>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</si>
  <si>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</si>
  <si>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</si>
  <si>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</si>
  <si>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</si>
  <si>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</si>
  <si>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</si>
  <si>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</si>
  <si>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</si>
  <si>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</si>
  <si>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</si>
  <si>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</si>
  <si>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</si>
  <si>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</si>
  <si>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</si>
  <si>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</si>
  <si>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</si>
  <si>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</si>
  <si>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</si>
  <si>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</si>
  <si>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</si>
  <si>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</si>
  <si>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</si>
  <si>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</si>
  <si>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</si>
  <si>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</si>
  <si>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</si>
  <si>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</si>
  <si>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</si>
  <si>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</si>
  <si>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</si>
  <si>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</si>
  <si>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</si>
  <si>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</si>
  <si>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</si>
  <si>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</si>
  <si>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</si>
  <si>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</si>
  <si>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</si>
  <si>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</si>
  <si>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</si>
  <si>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</si>
  <si>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</si>
  <si>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</si>
  <si>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</si>
  <si>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</si>
  <si>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</si>
  <si>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</si>
  <si>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</si>
  <si>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</si>
  <si>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</si>
  <si>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</si>
  <si>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</si>
  <si>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</si>
  <si>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</si>
  <si>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</si>
  <si>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</si>
  <si>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</si>
  <si>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</si>
  <si>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</si>
  <si>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</si>
  <si>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</si>
  <si>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</si>
  <si>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</si>
  <si>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</si>
  <si>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</si>
  <si>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</si>
  <si>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</si>
  <si>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</si>
  <si>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</si>
  <si>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</si>
  <si>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</si>
  <si>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</si>
  <si>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</si>
  <si>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</si>
  <si>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</si>
  <si>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</si>
  <si>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</si>
  <si>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</si>
  <si>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</si>
  <si>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</si>
  <si>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</si>
  <si>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</si>
  <si>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</si>
  <si>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</si>
  <si>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</si>
  <si>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</si>
  <si>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</si>
  <si>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</si>
  <si>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</si>
  <si>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</si>
  <si>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</si>
  <si>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</si>
  <si>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</si>
  <si>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</si>
  <si>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</si>
  <si>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</si>
  <si>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</si>
  <si>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</si>
  <si>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</si>
  <si>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</si>
  <si>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</si>
  <si>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</si>
  <si>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</si>
  <si>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</si>
  <si>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</si>
  <si>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</si>
  <si>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</si>
  <si>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</si>
  <si>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</si>
  <si>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</si>
  <si>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</si>
  <si>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</si>
  <si>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</si>
  <si>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</si>
  <si>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</si>
  <si>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</si>
  <si>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</si>
  <si>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</si>
  <si>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</si>
  <si>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</si>
  <si>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</si>
  <si>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</si>
  <si>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</si>
  <si>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</si>
  <si>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</si>
  <si>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</si>
  <si>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</si>
  <si>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</si>
  <si>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</si>
  <si>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</si>
  <si>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</si>
  <si>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</si>
  <si>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</si>
  <si>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</si>
  <si>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</si>
  <si>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</si>
  <si>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</si>
  <si>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</si>
  <si>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</si>
  <si>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</si>
  <si>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</si>
  <si>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</si>
  <si>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</si>
  <si>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</si>
  <si>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</si>
  <si>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</si>
  <si>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</si>
  <si>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</si>
  <si>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</si>
  <si>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</si>
  <si>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</si>
  <si>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</si>
  <si>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</si>
  <si>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</si>
  <si>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</si>
  <si>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</si>
  <si>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</si>
  <si>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</si>
  <si>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</si>
  <si>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</si>
  <si>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</si>
  <si>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</si>
  <si>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</si>
  <si>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</si>
  <si>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</si>
  <si>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</si>
  <si>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</si>
  <si>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</si>
  <si>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</si>
  <si>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</si>
  <si>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</si>
  <si>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</si>
  <si>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</si>
  <si>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</si>
  <si>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</si>
  <si>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</si>
  <si>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</si>
  <si>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</si>
  <si>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</si>
  <si>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</si>
  <si>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</si>
  <si>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</si>
  <si>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</si>
  <si>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</si>
  <si>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</si>
  <si>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</si>
  <si>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</si>
  <si>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</si>
  <si>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</si>
  <si>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</si>
  <si>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</si>
  <si>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</si>
  <si>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</si>
  <si>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</si>
  <si>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</si>
  <si>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</si>
  <si>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</si>
  <si>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</si>
  <si>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</si>
  <si>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</si>
  <si>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</si>
  <si>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</si>
  <si>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</si>
  <si>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</si>
  <si>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</si>
  <si>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</si>
  <si>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</si>
  <si>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</si>
  <si>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</si>
  <si>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</si>
  <si>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</si>
  <si>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</si>
  <si>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</si>
  <si>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</si>
  <si>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</si>
  <si>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</si>
  <si>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</si>
  <si>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</si>
  <si>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</si>
  <si>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</si>
  <si>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</si>
  <si>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</si>
  <si>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</si>
  <si>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</si>
  <si>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</si>
  <si>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</si>
  <si>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</si>
  <si>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</si>
  <si>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</si>
  <si>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</si>
  <si>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</si>
  <si>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</si>
  <si>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</si>
  <si>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</si>
  <si>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</si>
  <si>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</si>
  <si>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</si>
  <si>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</si>
  <si>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</si>
  <si>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</si>
  <si>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</si>
  <si>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</si>
  <si>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</si>
  <si>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</si>
  <si>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</si>
  <si>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</si>
  <si>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</si>
  <si>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</si>
  <si>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</si>
  <si>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</si>
  <si>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</si>
  <si>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</si>
  <si>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</si>
  <si>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</si>
  <si>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</si>
  <si>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</si>
  <si>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</si>
  <si>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</si>
  <si>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</si>
  <si>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</si>
  <si>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</si>
  <si>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</si>
  <si>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</si>
  <si>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</si>
  <si>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</si>
  <si>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</si>
  <si>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</si>
  <si>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</si>
  <si>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</si>
  <si>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</si>
  <si>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</si>
  <si>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</si>
  <si>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</si>
  <si>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</si>
  <si>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</si>
  <si>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</si>
  <si>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</si>
  <si>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</si>
  <si>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</si>
  <si>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</si>
  <si>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</si>
  <si>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</si>
  <si>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</si>
  <si>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</si>
  <si>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</si>
  <si>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</si>
  <si>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</si>
  <si>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</si>
  <si>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</si>
  <si>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</si>
  <si>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</si>
  <si>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</si>
  <si>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</si>
  <si>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</si>
  <si>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</si>
  <si>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</si>
  <si>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</si>
  <si>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</si>
  <si>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</si>
  <si>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</si>
  <si>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</si>
  <si>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</si>
  <si>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</si>
  <si>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</si>
  <si>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</si>
  <si>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</si>
  <si>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</si>
  <si>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</si>
  <si>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</si>
  <si>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</si>
  <si>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</si>
  <si>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</si>
  <si>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</si>
  <si>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</si>
  <si>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</si>
  <si>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</si>
  <si>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</si>
  <si>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</si>
  <si>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</si>
  <si>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</si>
  <si>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</si>
  <si>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</si>
  <si>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</si>
  <si>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</si>
  <si>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</si>
  <si>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</si>
  <si>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</si>
  <si>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</si>
  <si>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</si>
  <si>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</si>
  <si>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</si>
  <si>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</si>
  <si>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</si>
  <si>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</si>
  <si>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</si>
  <si>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</si>
  <si>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</si>
  <si>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</si>
  <si>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</si>
  <si>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</si>
  <si>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</si>
  <si>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</si>
  <si>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</si>
  <si>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</si>
  <si>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</si>
  <si>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</si>
  <si>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</si>
  <si>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</si>
  <si>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</si>
  <si>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</si>
  <si>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</si>
  <si>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</si>
  <si>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</si>
  <si>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</si>
  <si>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</si>
  <si>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</si>
  <si>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</si>
  <si>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</si>
  <si>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</si>
  <si>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</si>
  <si>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</si>
  <si>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</si>
  <si>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</si>
  <si>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</si>
  <si>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</si>
  <si>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</si>
  <si>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</si>
  <si>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</si>
  <si>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</si>
  <si>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</si>
  <si>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</si>
  <si>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</si>
  <si>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</si>
  <si>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</si>
  <si>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</si>
  <si>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</si>
  <si>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</si>
  <si>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</si>
  <si>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</si>
  <si>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</si>
  <si>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</si>
  <si>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</si>
  <si>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</si>
  <si>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</si>
  <si>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</si>
  <si>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</si>
  <si>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</si>
  <si>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</si>
  <si>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</si>
  <si>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</si>
  <si>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</si>
  <si>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</si>
  <si>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</si>
  <si>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</si>
  <si>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</si>
  <si>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</si>
  <si>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</si>
  <si>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</si>
  <si>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</si>
  <si>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</si>
  <si>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</si>
  <si>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</si>
  <si>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</si>
  <si>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</si>
  <si>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</si>
  <si>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</si>
  <si>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</si>
  <si>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</si>
  <si>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</si>
  <si>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</si>
  <si>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</si>
  <si>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</si>
  <si>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</si>
  <si>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</si>
  <si>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</si>
  <si>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</si>
  <si>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</si>
  <si>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</si>
  <si>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</si>
  <si>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</si>
  <si>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</si>
  <si>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</si>
  <si>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</si>
  <si>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</si>
  <si>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</si>
  <si>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</si>
  <si>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</si>
  <si>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</si>
  <si>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</si>
  <si>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</si>
  <si>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</si>
  <si>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</si>
  <si>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</si>
  <si>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</si>
  <si>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</si>
  <si>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</si>
  <si>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</si>
  <si>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</si>
  <si>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</si>
  <si>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</si>
  <si>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</si>
  <si>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</si>
  <si>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</si>
  <si>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</si>
  <si>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</si>
  <si>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</si>
  <si>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</si>
  <si>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</si>
  <si>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</si>
  <si>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</si>
  <si>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</si>
  <si>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</si>
  <si>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</si>
  <si>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</si>
  <si>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</si>
  <si>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</si>
  <si>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</si>
  <si>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</si>
  <si>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</si>
  <si>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</si>
  <si>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</si>
  <si>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</si>
  <si>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</si>
  <si>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</si>
  <si>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</si>
  <si>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</si>
  <si>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</si>
  <si>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</si>
  <si>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</si>
  <si>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</si>
  <si>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</si>
  <si>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</si>
  <si>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</si>
  <si>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</si>
  <si>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</si>
  <si>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</si>
  <si>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</si>
  <si>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</si>
  <si>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</si>
  <si>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</si>
  <si>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</si>
  <si>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</si>
  <si>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</si>
  <si>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</si>
  <si>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</si>
  <si>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</si>
  <si>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</si>
  <si>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</si>
  <si>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</si>
  <si>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</si>
  <si>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</si>
  <si>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</si>
  <si>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</si>
  <si>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</si>
  <si>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</si>
  <si>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</si>
  <si>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</si>
  <si>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</si>
  <si>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</si>
  <si>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</si>
  <si>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</si>
  <si>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</si>
  <si>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</si>
  <si>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</si>
  <si>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</si>
  <si>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</si>
  <si>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</si>
  <si>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</si>
  <si>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</si>
  <si>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</si>
  <si>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</si>
  <si>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</si>
  <si>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</si>
  <si>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</si>
  <si>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</si>
  <si>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</si>
  <si>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</si>
  <si>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</si>
  <si>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</si>
  <si>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</si>
  <si>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</si>
  <si>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</si>
  <si>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</si>
  <si>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</si>
  <si>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</si>
  <si>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</si>
  <si>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</si>
  <si>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</si>
  <si>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</si>
  <si>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</si>
  <si>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</si>
  <si>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</si>
  <si>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</si>
  <si>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</si>
  <si>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</si>
  <si>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</si>
  <si>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</si>
  <si>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</si>
  <si>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</si>
  <si>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</si>
  <si>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</si>
  <si>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</si>
  <si>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</si>
  <si>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</si>
  <si>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</si>
  <si>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</si>
  <si>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</si>
  <si>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</si>
  <si>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</si>
  <si>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</si>
  <si>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</si>
  <si>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</si>
  <si>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</si>
  <si>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</si>
  <si>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</si>
  <si>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</si>
  <si>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</si>
  <si>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</si>
  <si>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</si>
  <si>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</si>
  <si>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</si>
  <si>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</si>
  <si>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</si>
  <si>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</si>
  <si>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</si>
  <si>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</si>
  <si>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</si>
  <si>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</si>
  <si>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</si>
  <si>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</si>
  <si>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</si>
  <si>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</si>
  <si>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</si>
  <si>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</si>
  <si>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</si>
  <si>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</si>
  <si>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</si>
  <si>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</si>
  <si>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</si>
  <si>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</si>
  <si>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</si>
  <si>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</si>
  <si>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</si>
  <si>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</si>
  <si>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</si>
  <si>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</si>
  <si>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</si>
  <si>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</si>
  <si>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</si>
  <si>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</si>
  <si>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</si>
  <si>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</si>
  <si>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</si>
  <si>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</si>
  <si>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</si>
  <si>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</si>
  <si>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</si>
  <si>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</si>
  <si>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</si>
  <si>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</si>
  <si>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</si>
  <si>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</si>
  <si>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</si>
  <si>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</si>
  <si>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</si>
  <si>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</si>
  <si>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</si>
  <si>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</si>
  <si>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</si>
  <si>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</si>
  <si>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</si>
  <si>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</si>
  <si>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</si>
  <si>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</si>
  <si>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</si>
  <si>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</si>
  <si>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</si>
  <si>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</si>
  <si>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</si>
  <si>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</si>
  <si>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</si>
  <si>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</si>
  <si>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</si>
  <si>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</si>
  <si>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</si>
  <si>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</si>
  <si>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</si>
  <si>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</si>
  <si>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</si>
  <si>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</si>
  <si>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</si>
  <si>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</si>
  <si>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</si>
  <si>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</si>
  <si>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</si>
  <si>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</si>
  <si>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</si>
  <si>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</si>
  <si>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</si>
  <si>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</si>
  <si>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</si>
  <si>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</si>
  <si>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</si>
  <si>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</si>
  <si>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</si>
  <si>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</si>
  <si>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</si>
  <si>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</si>
  <si>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</si>
  <si>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</si>
  <si>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</si>
  <si>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</si>
  <si>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</si>
  <si>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</si>
  <si>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</si>
  <si>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</si>
  <si>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</si>
  <si>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</si>
  <si>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</si>
  <si>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</si>
  <si>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</si>
  <si>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</si>
  <si>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</si>
  <si>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</si>
  <si>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</si>
  <si>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</si>
  <si>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</si>
  <si>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</si>
  <si>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</si>
  <si>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</si>
  <si>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</si>
  <si>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</si>
  <si>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</si>
  <si>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</si>
  <si>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</si>
  <si>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</si>
  <si>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</si>
  <si>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</si>
  <si>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</si>
  <si>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</si>
  <si>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</si>
  <si>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</si>
  <si>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</si>
  <si>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</si>
  <si>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</si>
  <si>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</si>
  <si>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</si>
  <si>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</si>
  <si>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</si>
  <si>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</si>
  <si>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</si>
  <si>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</si>
  <si>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</si>
  <si>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</si>
  <si>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</si>
  <si>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</si>
  <si>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</si>
  <si>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</si>
  <si>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</si>
  <si>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</si>
  <si>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</si>
  <si>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</si>
  <si>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</si>
  <si>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</si>
  <si>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</si>
  <si>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</si>
  <si>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</si>
  <si>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</si>
  <si>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</si>
  <si>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</si>
  <si>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</si>
  <si>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</si>
  <si>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</si>
  <si>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</si>
  <si>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</si>
  <si>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</si>
  <si>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</si>
  <si>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</si>
  <si>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</si>
  <si>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</si>
  <si>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</si>
  <si>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</si>
  <si>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</si>
  <si>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</si>
  <si>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</si>
  <si>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</si>
  <si>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</si>
  <si>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</si>
  <si>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</si>
  <si>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</si>
  <si>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</si>
  <si>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</si>
  <si>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</si>
  <si>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</si>
  <si>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</si>
  <si>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</si>
  <si>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</si>
  <si>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</si>
  <si>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</si>
  <si>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</si>
  <si>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</si>
  <si>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</si>
  <si>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</si>
  <si>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</si>
  <si>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</si>
  <si>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</si>
  <si>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</si>
  <si>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</si>
  <si>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</si>
  <si>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</si>
  <si>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</si>
  <si>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</si>
  <si>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</si>
  <si>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</si>
  <si>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</si>
  <si>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</si>
  <si>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</si>
  <si>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</si>
  <si>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</si>
  <si>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</si>
  <si>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</si>
  <si>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</si>
  <si>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</si>
  <si>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</si>
  <si>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</si>
  <si>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</si>
  <si>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</si>
  <si>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</si>
  <si>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</si>
  <si>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</si>
  <si>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</si>
  <si>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</si>
  <si>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</si>
  <si>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</si>
  <si>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</si>
  <si>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</si>
  <si>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</si>
  <si>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</si>
  <si>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</si>
  <si>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</si>
  <si>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</si>
  <si>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</si>
  <si>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</si>
  <si>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</si>
  <si>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</si>
  <si>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</si>
  <si>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</si>
  <si>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</si>
  <si>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</si>
  <si>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</si>
  <si>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</si>
  <si>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</si>
  <si>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</si>
  <si>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</si>
  <si>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</si>
  <si>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</si>
  <si>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</si>
  <si>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</si>
  <si>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</si>
  <si>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</si>
  <si>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</si>
  <si>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</si>
  <si>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</si>
  <si>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</si>
  <si>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</si>
  <si>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</si>
  <si>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</si>
  <si>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</si>
  <si>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</si>
  <si>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</si>
  <si>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</si>
  <si>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</si>
  <si>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</si>
  <si>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</si>
  <si>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</si>
  <si>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</si>
  <si>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</si>
  <si>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</si>
  <si>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</si>
  <si>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</si>
  <si>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</si>
  <si>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</si>
  <si>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</si>
  <si>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</si>
  <si>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</si>
  <si>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</si>
  <si>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</si>
  <si>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</si>
  <si>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</si>
  <si>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</si>
  <si>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</si>
  <si>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</si>
  <si>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</si>
  <si>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</si>
  <si>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</si>
  <si>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</si>
  <si>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</si>
  <si>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</si>
  <si>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</si>
  <si>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</si>
  <si>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</si>
  <si>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</si>
  <si>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</si>
  <si>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</si>
  <si>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</si>
  <si>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</si>
  <si>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</si>
  <si>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</si>
  <si>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</si>
  <si>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</si>
  <si>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</si>
  <si>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</si>
  <si>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</si>
  <si>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</si>
  <si>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</si>
  <si>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</si>
  <si>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</si>
  <si>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</si>
  <si>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</si>
  <si>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</si>
  <si>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</si>
  <si>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</si>
  <si>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</si>
  <si>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</si>
  <si>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</si>
  <si>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</si>
  <si>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</si>
  <si>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</si>
  <si>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</si>
  <si>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</si>
  <si>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</si>
  <si>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</si>
  <si>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</si>
  <si>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</si>
  <si>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</si>
  <si>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</si>
  <si>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</si>
  <si>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</si>
  <si>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</si>
  <si>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</si>
  <si>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</si>
  <si>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</si>
  <si>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</si>
  <si>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</si>
  <si>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</si>
  <si>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</si>
  <si>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</si>
  <si>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</si>
  <si>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</si>
  <si>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</si>
  <si>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</si>
  <si>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</si>
  <si>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</si>
  <si>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</si>
  <si>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</si>
  <si>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</si>
  <si>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</si>
  <si>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</si>
  <si>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</si>
  <si>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</si>
  <si>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</si>
  <si>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</si>
  <si>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</si>
  <si>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</si>
  <si>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</si>
  <si>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</si>
  <si>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</si>
  <si>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</si>
  <si>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</si>
  <si>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</si>
  <si>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</si>
  <si>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</si>
  <si>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</si>
  <si>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</si>
  <si>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</si>
  <si>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</si>
  <si>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</si>
  <si>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</si>
  <si>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</si>
  <si>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</si>
  <si>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</si>
  <si>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</si>
  <si>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</si>
  <si>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</si>
  <si>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</si>
  <si>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</si>
  <si>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</si>
  <si>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</si>
  <si>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</si>
  <si>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</si>
  <si>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</si>
  <si>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</si>
  <si>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</si>
  <si>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</si>
  <si>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</si>
  <si>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</si>
  <si>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</si>
  <si>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</si>
  <si>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</si>
  <si>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</si>
  <si>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</si>
  <si>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</si>
  <si>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</si>
  <si>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</si>
  <si>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</si>
  <si>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</si>
  <si>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</si>
  <si>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</si>
  <si>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</si>
  <si>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</si>
  <si>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</si>
  <si>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</si>
  <si>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</si>
  <si>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</si>
  <si>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</si>
  <si>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</si>
  <si>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</si>
  <si>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</si>
  <si>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</si>
  <si>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</si>
  <si>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</si>
  <si>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</si>
  <si>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</si>
  <si>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</si>
  <si>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</si>
  <si>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</si>
  <si>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</si>
  <si>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</si>
  <si>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</si>
  <si>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</si>
  <si>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</si>
  <si>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</si>
  <si>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</si>
  <si>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</si>
  <si>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</si>
  <si>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</si>
  <si>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</si>
  <si>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</si>
  <si>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</si>
  <si>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</si>
  <si>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</si>
  <si>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</si>
  <si>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</si>
  <si>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</si>
  <si>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</si>
  <si>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</si>
  <si>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</si>
  <si>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</si>
  <si>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</si>
  <si>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</si>
  <si>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</si>
  <si>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</si>
  <si>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</si>
  <si>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</si>
  <si>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</si>
  <si>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</si>
  <si>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</si>
  <si>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</si>
  <si>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</si>
  <si>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</si>
  <si>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</si>
  <si>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</si>
  <si>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</si>
  <si>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</si>
  <si>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</si>
  <si>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</si>
  <si>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</si>
  <si>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</si>
  <si>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</si>
  <si>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</si>
  <si>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</si>
  <si>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</si>
  <si>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</si>
  <si>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</si>
  <si>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</si>
  <si>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</si>
  <si>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</si>
  <si>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</si>
  <si>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</si>
  <si>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</si>
  <si>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</si>
  <si>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</si>
  <si>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</si>
  <si>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</si>
  <si>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</si>
  <si>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</si>
  <si>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</si>
  <si>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</si>
  <si>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</si>
  <si>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</si>
  <si>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</si>
  <si>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</si>
  <si>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</si>
  <si>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</si>
  <si>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</si>
  <si>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</si>
  <si>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</si>
  <si>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</si>
  <si>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</si>
  <si>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</si>
  <si>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</si>
  <si>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</si>
  <si>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</si>
  <si>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</si>
  <si>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</si>
  <si>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</si>
  <si>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</si>
  <si>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</si>
  <si>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</si>
  <si>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</si>
  <si>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</si>
  <si>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</si>
  <si>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</si>
  <si>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</si>
  <si>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</si>
  <si>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</si>
  <si>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</si>
  <si>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</si>
  <si>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</si>
  <si>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</si>
  <si>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</si>
  <si>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</si>
  <si>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</si>
  <si>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</si>
  <si>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</si>
  <si>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</si>
  <si>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</si>
  <si>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</si>
  <si>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</si>
  <si>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</si>
  <si>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</si>
  <si>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</si>
  <si>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</si>
  <si>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</si>
  <si>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</si>
  <si>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</si>
  <si>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</si>
  <si>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</si>
  <si>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</si>
  <si>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</si>
  <si>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</si>
  <si>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</si>
  <si>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</si>
  <si>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</si>
  <si>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</si>
  <si>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</si>
  <si>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</si>
  <si>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</si>
  <si>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</si>
  <si>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</si>
  <si>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</si>
  <si>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</si>
  <si>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</si>
  <si>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</si>
  <si>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</si>
  <si>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</si>
  <si>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</si>
  <si>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</si>
  <si>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</si>
  <si>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</si>
  <si>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</si>
  <si>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</si>
  <si>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</si>
  <si>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</si>
  <si>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</si>
  <si>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</si>
  <si>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</si>
  <si>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</si>
  <si>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</si>
  <si>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</si>
  <si>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</si>
  <si>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</si>
  <si>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</si>
  <si>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</si>
  <si>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</si>
  <si>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</si>
  <si>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</si>
  <si>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</si>
  <si>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</si>
  <si>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</si>
  <si>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</si>
  <si>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</si>
  <si>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</si>
  <si>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</si>
  <si>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</si>
  <si>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</si>
  <si>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</si>
  <si>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</si>
  <si>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</si>
  <si>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</si>
  <si>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</si>
  <si>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</si>
  <si>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</si>
  <si>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</si>
  <si>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</si>
  <si>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</si>
  <si>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</si>
  <si>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</si>
  <si>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</si>
  <si>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</si>
  <si>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</si>
  <si>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</si>
  <si>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</si>
  <si>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</si>
  <si>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</si>
  <si>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</si>
  <si>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</si>
  <si>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</si>
  <si>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</si>
  <si>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</si>
  <si>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</si>
  <si>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</si>
  <si>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</si>
  <si>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</si>
  <si>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</si>
  <si>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</si>
  <si>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</si>
  <si>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</si>
  <si>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</si>
  <si>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</si>
  <si>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</si>
  <si>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</si>
  <si>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</si>
  <si>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</si>
  <si>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</si>
  <si>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</si>
  <si>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</si>
  <si>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</si>
  <si>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</si>
  <si>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</si>
  <si>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</si>
  <si>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</si>
  <si>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</si>
  <si>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</si>
  <si>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</si>
  <si>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</si>
  <si>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</si>
  <si>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</si>
  <si>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</si>
  <si>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</si>
  <si>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</si>
  <si>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</si>
  <si>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</si>
  <si>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</si>
  <si>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</si>
  <si>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</si>
  <si>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</si>
  <si>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</si>
  <si>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</si>
  <si>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</si>
  <si>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</si>
  <si>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</si>
  <si>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</si>
  <si>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</si>
  <si>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</si>
  <si>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</si>
  <si>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</si>
  <si>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</si>
  <si>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</si>
  <si>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</si>
  <si>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</si>
  <si>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</si>
  <si>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</si>
  <si>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</si>
  <si>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</si>
  <si>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</si>
  <si>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</si>
  <si>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</si>
  <si>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</si>
  <si>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</si>
  <si>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</si>
  <si>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</si>
  <si>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</si>
  <si>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</si>
  <si>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</si>
  <si>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</si>
  <si>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</si>
  <si>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</si>
  <si>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</si>
  <si>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</si>
  <si>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</si>
  <si>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</si>
  <si>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</si>
  <si>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</si>
  <si>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</si>
  <si>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</si>
  <si>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</si>
  <si>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</si>
  <si>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</si>
  <si>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</si>
  <si>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</si>
  <si>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</si>
  <si>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</si>
  <si>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</si>
  <si>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</si>
  <si>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</si>
  <si>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</si>
  <si>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</si>
  <si>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</si>
  <si>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</si>
  <si>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</si>
  <si>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</si>
  <si>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</si>
  <si>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</si>
  <si>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</si>
  <si>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</si>
  <si>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</si>
  <si>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</si>
  <si>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</si>
  <si>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</si>
  <si>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</si>
  <si>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</si>
  <si>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</si>
  <si>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</si>
  <si>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</si>
  <si>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</si>
  <si>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</si>
  <si>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</si>
  <si>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</si>
  <si>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</si>
  <si>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</si>
  <si>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</si>
  <si>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</si>
  <si>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</si>
  <si>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</si>
  <si>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</si>
  <si>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</si>
  <si>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</si>
  <si>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</si>
  <si>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</si>
  <si>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</si>
  <si>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</si>
  <si>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</si>
  <si>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</si>
  <si>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</si>
  <si>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</si>
  <si>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</si>
  <si>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</si>
  <si>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</si>
  <si>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</si>
  <si>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</si>
  <si>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</si>
  <si>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</si>
  <si>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</si>
  <si>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</si>
  <si>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</si>
  <si>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</si>
  <si>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</si>
  <si>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</si>
  <si>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</si>
  <si>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</si>
  <si>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</si>
  <si>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</si>
  <si>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</si>
  <si>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</si>
  <si>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</si>
  <si>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</si>
  <si>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</si>
  <si>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</si>
  <si>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</si>
  <si>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</si>
  <si>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</si>
  <si>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</si>
  <si>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</si>
  <si>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</si>
  <si>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</si>
  <si>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</si>
  <si>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</si>
  <si>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</si>
  <si>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</si>
  <si>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</si>
  <si>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</si>
  <si>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</si>
  <si>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</si>
  <si>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</si>
  <si>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</si>
  <si>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</si>
  <si>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</si>
  <si>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</si>
  <si>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</si>
  <si>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</si>
  <si>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</si>
  <si>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</si>
  <si>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</si>
  <si>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</si>
  <si>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</si>
  <si>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</si>
  <si>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</si>
  <si>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</si>
  <si>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</si>
  <si>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</si>
  <si>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</si>
  <si>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</si>
  <si>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</si>
  <si>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</si>
  <si>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</si>
  <si>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</si>
  <si>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</si>
  <si>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</si>
  <si>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</si>
  <si>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</si>
  <si>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</si>
  <si>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</si>
  <si>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</si>
  <si>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</si>
  <si>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</si>
  <si>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</si>
  <si>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</si>
  <si>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</si>
  <si>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</si>
  <si>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</si>
  <si>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</si>
  <si>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</si>
  <si>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</si>
  <si>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</si>
  <si>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</si>
  <si>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</si>
  <si>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</si>
  <si>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</si>
  <si>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</si>
  <si>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</si>
  <si>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</si>
  <si>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</si>
  <si>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</si>
  <si>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</si>
  <si>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</si>
  <si>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</si>
  <si>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</si>
  <si>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</si>
  <si>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</si>
  <si>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</si>
  <si>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</si>
  <si>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</si>
  <si>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</si>
  <si>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</si>
  <si>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</si>
  <si>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</si>
  <si>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</si>
  <si>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</si>
  <si>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</si>
  <si>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</si>
  <si>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</si>
  <si>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</si>
  <si>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</si>
  <si>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</si>
  <si>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</si>
  <si>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</si>
  <si>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</si>
  <si>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</si>
  <si>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</si>
  <si>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</si>
  <si>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</si>
  <si>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</si>
  <si>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</si>
  <si>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</si>
  <si>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</si>
  <si>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</si>
  <si>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</si>
  <si>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</si>
  <si>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</si>
  <si>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</si>
  <si>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</si>
  <si>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</si>
  <si>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</si>
  <si>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</si>
  <si>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</si>
  <si>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</si>
  <si>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</si>
  <si>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</si>
  <si>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</si>
  <si>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</si>
  <si>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</si>
  <si>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</si>
  <si>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</si>
  <si>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</si>
  <si>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</si>
  <si>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</si>
  <si>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</si>
  <si>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</si>
  <si>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</si>
  <si>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</si>
  <si>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</si>
  <si>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</si>
  <si>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</si>
  <si>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</si>
  <si>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</si>
  <si>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</si>
  <si>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</si>
  <si>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</si>
  <si>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</si>
  <si>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</si>
  <si>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</si>
  <si>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</si>
  <si>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</si>
  <si>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</si>
  <si>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</si>
  <si>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</si>
  <si>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</si>
  <si>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</si>
  <si>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</si>
  <si>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</si>
  <si>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</si>
  <si>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</si>
  <si>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</si>
  <si>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</si>
  <si>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</si>
  <si>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</si>
  <si>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</si>
  <si>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</si>
  <si>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</si>
  <si>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</si>
  <si>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</si>
  <si>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</si>
  <si>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</si>
  <si>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</si>
  <si>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</si>
  <si>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</si>
  <si>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</si>
  <si>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</si>
  <si>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</si>
  <si>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</si>
  <si>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</si>
  <si>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</si>
  <si>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</si>
  <si>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</si>
  <si>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</si>
  <si>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</si>
  <si>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</si>
  <si>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</si>
  <si>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</si>
  <si>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</si>
  <si>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</si>
  <si>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</si>
  <si>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</si>
  <si>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</si>
  <si>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</si>
  <si>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</si>
  <si>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</si>
  <si>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</si>
  <si>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</si>
  <si>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</si>
  <si>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</si>
  <si>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</si>
  <si>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</si>
  <si>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</si>
  <si>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</si>
  <si>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</si>
  <si>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</si>
  <si>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</si>
  <si>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</si>
  <si>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</si>
  <si>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</si>
  <si>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</si>
  <si>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</si>
  <si>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</si>
  <si>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</si>
  <si>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</si>
  <si>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</si>
  <si>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</si>
  <si>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</si>
  <si>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</si>
  <si>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</si>
  <si>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</si>
  <si>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</si>
  <si>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</si>
  <si>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</si>
  <si>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</si>
  <si>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</si>
  <si>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</si>
  <si>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</si>
  <si>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</si>
  <si>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</si>
  <si>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</si>
  <si>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</si>
  <si>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</si>
  <si>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</si>
  <si>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</si>
  <si>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</si>
  <si>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</si>
  <si>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</si>
  <si>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</si>
  <si>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</si>
  <si>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</si>
  <si>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</si>
  <si>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</si>
  <si>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</si>
  <si>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</si>
  <si>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</si>
  <si>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</si>
  <si>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</si>
  <si>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</si>
  <si>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</si>
  <si>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</si>
  <si>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</si>
  <si>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</si>
  <si>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</si>
  <si>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</si>
  <si>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</si>
  <si>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</si>
  <si>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</si>
  <si>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</si>
  <si>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</si>
  <si>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</si>
  <si>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</si>
  <si>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</si>
  <si>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</si>
  <si>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</si>
  <si>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</si>
  <si>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</si>
  <si>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</si>
  <si>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</si>
  <si>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</si>
  <si>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</si>
  <si>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</si>
  <si>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</si>
  <si>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</si>
  <si>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</si>
  <si>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</si>
  <si>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</si>
  <si>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</si>
  <si>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</si>
  <si>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</si>
  <si>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</si>
  <si>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</si>
  <si>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</si>
  <si>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</si>
  <si>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</si>
  <si>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</si>
  <si>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</si>
  <si>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</si>
  <si>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</si>
  <si>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</si>
  <si>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</si>
  <si>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</si>
  <si>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</si>
  <si>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</si>
  <si>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</si>
  <si>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</si>
  <si>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</si>
  <si>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</si>
  <si>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</si>
  <si>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</si>
  <si>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</si>
  <si>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</si>
  <si>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</si>
  <si>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</si>
  <si>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</si>
  <si>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</si>
  <si>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</si>
  <si>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</si>
  <si>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</si>
  <si>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</si>
  <si>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</si>
  <si>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</si>
  <si>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</si>
  <si>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</si>
  <si>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</si>
  <si>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</si>
  <si>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</si>
  <si>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</si>
  <si>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</si>
  <si>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</si>
  <si>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</si>
  <si>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</si>
  <si>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</si>
  <si>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</si>
  <si>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</si>
  <si>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</si>
  <si>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</si>
  <si>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</si>
  <si>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</si>
  <si>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</si>
  <si>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</si>
  <si>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</si>
  <si>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</si>
  <si>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</si>
  <si>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</si>
  <si>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</si>
  <si>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</si>
  <si>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</si>
  <si>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</si>
  <si>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</si>
  <si>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</si>
  <si>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</si>
  <si>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</si>
  <si>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</si>
  <si>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</si>
  <si>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</si>
  <si>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</si>
  <si>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</si>
  <si>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</si>
  <si>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</si>
  <si>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</si>
  <si>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</si>
  <si>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</si>
  <si>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</si>
  <si>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</si>
  <si>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</si>
  <si>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</si>
  <si>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</si>
  <si>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</si>
  <si>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</si>
  <si>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</si>
  <si>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</si>
  <si>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</si>
  <si>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</si>
  <si>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</si>
  <si>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</si>
  <si>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</si>
  <si>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</si>
  <si>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</si>
  <si>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</si>
  <si>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</si>
  <si>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</si>
  <si>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</si>
  <si>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</si>
  <si>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</si>
  <si>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</si>
  <si>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</si>
  <si>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</si>
  <si>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</si>
  <si>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</si>
  <si>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</si>
  <si>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</si>
  <si>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</si>
  <si>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</si>
  <si>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</si>
  <si>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</si>
  <si>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</si>
  <si>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</si>
  <si>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</si>
  <si>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</si>
  <si>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</si>
  <si>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</si>
  <si>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</si>
  <si>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</si>
  <si>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</si>
  <si>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</si>
  <si>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</si>
  <si>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</si>
  <si>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</si>
  <si>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</si>
  <si>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</si>
  <si>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</si>
  <si>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</si>
  <si>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</si>
  <si>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</si>
  <si>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</si>
  <si>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</si>
  <si>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</si>
  <si>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</si>
  <si>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</si>
  <si>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</si>
  <si>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</si>
  <si>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</si>
  <si>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</si>
  <si>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</si>
  <si>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</si>
  <si>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</si>
  <si>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</si>
  <si>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</si>
  <si>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</si>
  <si>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</si>
  <si>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</si>
  <si>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</si>
  <si>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</si>
  <si>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</si>
  <si>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</si>
  <si>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</si>
  <si>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</si>
  <si>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</si>
  <si>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</si>
  <si>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</si>
  <si>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</si>
  <si>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</si>
  <si>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</si>
  <si>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</si>
  <si>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</si>
  <si>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</si>
  <si>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</si>
  <si>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</si>
  <si>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</si>
  <si>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</si>
  <si>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</si>
  <si>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</si>
  <si>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</si>
  <si>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</si>
  <si>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</si>
  <si>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</si>
  <si>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</si>
  <si>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</si>
  <si>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</si>
  <si>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</si>
  <si>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</si>
  <si>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</si>
  <si>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</si>
  <si>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</si>
  <si>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</si>
  <si>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</si>
  <si>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</si>
  <si>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</si>
  <si>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</si>
  <si>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</si>
  <si>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</si>
  <si>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</si>
  <si>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</si>
  <si>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</si>
  <si>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</si>
  <si>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</si>
  <si>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</si>
  <si>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</si>
  <si>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</si>
  <si>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</si>
  <si>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</si>
  <si>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</si>
  <si>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</si>
  <si>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</si>
  <si>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</si>
  <si>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</si>
  <si>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</si>
  <si>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</si>
  <si>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</si>
  <si>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</si>
  <si>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</si>
  <si>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</si>
  <si>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</si>
  <si>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</si>
  <si>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</si>
  <si>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</si>
  <si>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</si>
  <si>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</si>
  <si>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</si>
  <si>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</si>
  <si>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</si>
  <si>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</si>
  <si>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</si>
  <si>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</si>
  <si>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</si>
  <si>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</si>
  <si>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</si>
  <si>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</si>
  <si>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</si>
  <si>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</si>
  <si>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</si>
  <si>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</si>
  <si>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</si>
  <si>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</si>
  <si>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</si>
  <si>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</si>
  <si>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</si>
  <si>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</si>
  <si>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</si>
  <si>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</si>
  <si>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</si>
  <si>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</si>
  <si>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</si>
  <si>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</si>
  <si>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</si>
  <si>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</si>
  <si>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</si>
  <si>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</si>
  <si>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</si>
  <si>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</si>
  <si>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</si>
  <si>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</si>
  <si>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</si>
  <si>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</si>
  <si>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</si>
  <si>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</si>
  <si>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</si>
  <si>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</si>
  <si>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</si>
  <si>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</si>
  <si>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</si>
  <si>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</si>
  <si>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</si>
  <si>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</si>
  <si>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</si>
  <si>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</si>
  <si>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</si>
  <si>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</si>
  <si>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</si>
  <si>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</si>
  <si>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</si>
  <si>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</si>
  <si>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</si>
  <si>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</si>
  <si>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</si>
  <si>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</si>
  <si>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</si>
  <si>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</si>
  <si>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</si>
  <si>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</si>
  <si>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</si>
  <si>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</si>
  <si>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</si>
  <si>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</si>
  <si>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</si>
  <si>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</si>
  <si>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</si>
  <si>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</si>
  <si>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</si>
  <si>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</si>
  <si>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</si>
  <si>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</si>
  <si>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</si>
  <si>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</si>
  <si>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</si>
  <si>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</si>
  <si>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</si>
  <si>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</si>
  <si>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</si>
  <si>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</si>
  <si>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</si>
  <si>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</si>
  <si>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</si>
  <si>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</si>
  <si>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</si>
  <si>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</si>
  <si>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</si>
  <si>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</si>
  <si>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</si>
  <si>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</si>
  <si>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</si>
  <si>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</si>
  <si>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</si>
  <si>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</si>
  <si>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</si>
  <si>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</si>
  <si>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</si>
  <si>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</si>
  <si>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</si>
  <si>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</si>
  <si>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</si>
  <si>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</si>
  <si>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</si>
  <si>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</si>
  <si>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</si>
  <si>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</si>
  <si>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</si>
  <si>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</si>
  <si>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</si>
  <si>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</si>
  <si>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</si>
  <si>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</si>
  <si>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</si>
  <si>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</si>
  <si>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</si>
  <si>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</si>
  <si>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</si>
  <si>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</si>
  <si>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</si>
  <si>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</si>
  <si>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</si>
  <si>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</si>
  <si>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</si>
  <si>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</si>
  <si>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</si>
  <si>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</si>
  <si>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</si>
  <si>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</si>
  <si>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</si>
  <si>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</si>
  <si>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</si>
  <si>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</si>
  <si>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</si>
  <si>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</si>
  <si>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</si>
  <si>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</si>
  <si>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</si>
  <si>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</si>
  <si>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</si>
  <si>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</si>
  <si>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</si>
  <si>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</si>
  <si>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</si>
  <si>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</si>
  <si>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</si>
  <si>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</si>
  <si>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</si>
  <si>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</si>
  <si>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</si>
  <si>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</si>
  <si>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</si>
  <si>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</si>
  <si>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</si>
  <si>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</si>
  <si>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</si>
  <si>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</si>
  <si>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</si>
  <si>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</si>
  <si>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</si>
  <si>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</si>
  <si>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</si>
  <si>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</si>
  <si>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</si>
  <si>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</si>
  <si>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</si>
  <si>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</si>
  <si>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</si>
  <si>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</si>
  <si>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</si>
  <si>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</si>
  <si>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</si>
  <si>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</si>
  <si>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</si>
  <si>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</si>
  <si>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</si>
  <si>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</si>
  <si>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</si>
  <si>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</si>
  <si>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</si>
  <si>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</si>
  <si>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</si>
  <si>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</si>
  <si>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</si>
  <si>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</si>
  <si>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</si>
  <si>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</si>
  <si>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</si>
  <si>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</si>
  <si>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</si>
  <si>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</si>
  <si>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</si>
  <si>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</si>
  <si>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</si>
  <si>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</si>
  <si>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</si>
  <si>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</si>
  <si>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</si>
  <si>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</si>
  <si>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</si>
  <si>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</si>
  <si>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</si>
  <si>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</si>
  <si>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</si>
  <si>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</si>
  <si>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</si>
  <si>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</si>
  <si>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</si>
  <si>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</si>
  <si>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</si>
  <si>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</si>
  <si>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</si>
  <si>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</si>
  <si>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</si>
  <si>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</si>
  <si>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</si>
  <si>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</si>
  <si>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</si>
  <si>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</si>
  <si>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</si>
  <si>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</si>
  <si>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</si>
  <si>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</si>
  <si>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</si>
  <si>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</si>
  <si>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</si>
  <si>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</si>
  <si>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</si>
  <si>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</si>
  <si>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</si>
  <si>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</si>
  <si>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</si>
  <si>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</si>
  <si>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</si>
  <si>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</si>
  <si>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</si>
  <si>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</si>
  <si>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</si>
  <si>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</si>
  <si>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</si>
  <si>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</si>
  <si>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</si>
  <si>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</si>
  <si>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</si>
  <si>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</si>
  <si>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</si>
  <si>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</si>
  <si>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</si>
  <si>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</si>
  <si>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</si>
  <si>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</si>
  <si>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</si>
  <si>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</si>
  <si>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</si>
  <si>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</si>
  <si>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</si>
  <si>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</si>
  <si>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</si>
  <si>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</si>
  <si>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</si>
  <si>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</si>
  <si>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</si>
  <si>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</si>
  <si>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</si>
  <si>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</si>
  <si>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</si>
  <si>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</si>
  <si>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</si>
  <si>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</si>
  <si>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</si>
  <si>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</si>
  <si>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</si>
  <si>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</si>
  <si>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</si>
  <si>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</si>
  <si>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</si>
  <si>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</si>
  <si>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</si>
  <si>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</si>
  <si>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</si>
  <si>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</si>
  <si>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</si>
  <si>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</si>
  <si>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</si>
  <si>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</si>
  <si>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</si>
  <si>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</si>
  <si>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</si>
  <si>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</si>
  <si>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</si>
  <si>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</si>
  <si>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</si>
  <si>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</si>
  <si>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</si>
  <si>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</si>
  <si>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</si>
  <si>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</si>
  <si>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</si>
  <si>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</si>
  <si>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</si>
  <si>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</si>
  <si>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</si>
  <si>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</si>
  <si>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</si>
  <si>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</si>
  <si>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</si>
  <si>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</si>
  <si>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</si>
  <si>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</si>
  <si>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</si>
  <si>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</si>
  <si>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</si>
  <si>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</si>
  <si>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</si>
  <si>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</si>
  <si>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</si>
  <si>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</si>
  <si>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</si>
  <si>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</si>
  <si>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</si>
  <si>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</si>
  <si>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</si>
  <si>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</si>
  <si>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</si>
  <si>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</si>
  <si>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</si>
  <si>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</si>
  <si>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</si>
  <si>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</si>
  <si>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</si>
  <si>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</si>
  <si>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</si>
  <si>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</si>
  <si>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</si>
  <si>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</si>
  <si>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</si>
  <si>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</si>
  <si>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</si>
  <si>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</si>
  <si>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</si>
  <si>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</si>
  <si>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</si>
  <si>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</si>
  <si>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</si>
  <si>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</si>
  <si>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</si>
  <si>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</si>
  <si>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</si>
  <si>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</si>
  <si>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</si>
  <si>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</si>
  <si>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</si>
  <si>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</si>
  <si>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</si>
  <si>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</si>
  <si>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</si>
  <si>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</si>
  <si>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</si>
  <si>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</si>
  <si>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</si>
  <si>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</si>
  <si>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</si>
  <si>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</si>
  <si>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</si>
  <si>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</si>
  <si>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</si>
  <si>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</si>
  <si>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</si>
  <si>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</si>
  <si>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</si>
  <si>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</si>
  <si>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</si>
  <si>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</si>
  <si>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</si>
  <si>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</si>
  <si>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</si>
  <si>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</si>
  <si>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</si>
  <si>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</si>
  <si>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</si>
  <si>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</si>
  <si>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</si>
  <si>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</si>
  <si>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</si>
  <si>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</si>
  <si>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</si>
  <si>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</si>
  <si>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</si>
  <si>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</si>
  <si>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</si>
  <si>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</si>
  <si>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</si>
  <si>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</si>
  <si>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</si>
  <si>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</si>
  <si>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</si>
  <si>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</si>
  <si>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</si>
  <si>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</si>
  <si>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</si>
  <si>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</si>
  <si>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</si>
  <si>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</si>
  <si>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</si>
  <si>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</si>
  <si>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</si>
  <si>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</si>
  <si>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</si>
  <si>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</si>
  <si>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</si>
  <si>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</si>
  <si>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</si>
  <si>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</si>
  <si>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</si>
  <si>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</si>
  <si>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</si>
  <si>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</si>
  <si>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</si>
  <si>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</si>
  <si>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</si>
  <si>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</si>
  <si>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</si>
  <si>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</si>
  <si>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</si>
  <si>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</si>
  <si>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</si>
  <si>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</si>
  <si>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</si>
  <si>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</si>
  <si>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</si>
  <si>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</si>
  <si>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</si>
  <si>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</si>
  <si>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</si>
  <si>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</si>
  <si>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</si>
  <si>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</si>
  <si>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</si>
  <si>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</si>
  <si>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</si>
  <si>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</si>
  <si>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</si>
  <si>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</si>
  <si>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</si>
  <si>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</si>
  <si>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</si>
  <si>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</si>
  <si>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</si>
  <si>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</si>
  <si>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</si>
  <si>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</si>
  <si>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</si>
  <si>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</si>
  <si>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</si>
  <si>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</si>
  <si>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</si>
  <si>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</si>
  <si>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</si>
  <si>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</si>
  <si>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</si>
  <si>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</si>
  <si>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</si>
  <si>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</si>
  <si>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</si>
  <si>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</si>
  <si>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</si>
  <si>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</si>
  <si>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</si>
  <si>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</si>
  <si>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</si>
  <si>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</si>
  <si>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</si>
  <si>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</si>
  <si>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</si>
  <si>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</si>
  <si>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</si>
  <si>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</si>
  <si>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</si>
  <si>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</si>
  <si>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</si>
  <si>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</si>
  <si>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</si>
  <si>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</si>
  <si>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</si>
  <si>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</si>
  <si>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</si>
  <si>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</si>
  <si>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</si>
  <si>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</si>
  <si>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</si>
  <si>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</si>
  <si>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</si>
  <si>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</si>
  <si>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</si>
  <si>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</si>
  <si>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</si>
  <si>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</si>
  <si>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</si>
  <si>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</si>
  <si>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</si>
  <si>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</si>
  <si>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</si>
  <si>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</si>
  <si>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</si>
  <si>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</si>
  <si>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</si>
  <si>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</si>
  <si>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</si>
  <si>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</si>
  <si>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</si>
  <si>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</si>
  <si>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</si>
  <si>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</si>
  <si>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</si>
  <si>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</si>
  <si>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</si>
  <si>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</si>
  <si>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</si>
  <si>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</si>
  <si>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</si>
  <si>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</si>
  <si>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</si>
  <si>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</si>
  <si>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</si>
  <si>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</si>
  <si>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</si>
  <si>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</si>
  <si>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</si>
  <si>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</si>
  <si>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</si>
  <si>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</si>
  <si>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</si>
  <si>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</si>
  <si>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</si>
  <si>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</si>
  <si>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</si>
  <si>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</si>
  <si>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</si>
  <si>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</si>
  <si>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</si>
  <si>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</si>
  <si>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</si>
  <si>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</si>
  <si>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</si>
  <si>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</si>
  <si>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</si>
  <si>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</si>
  <si>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</si>
  <si>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</si>
  <si>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</si>
  <si>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</si>
  <si>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</si>
  <si>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</si>
  <si>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</si>
  <si>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</si>
  <si>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</si>
  <si>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</si>
  <si>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</si>
  <si>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</si>
  <si>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</si>
  <si>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</si>
  <si>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</si>
  <si>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</si>
  <si>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</si>
  <si>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</si>
  <si>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</si>
  <si>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</si>
  <si>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</si>
  <si>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</si>
  <si>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</si>
  <si>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</si>
  <si>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</si>
  <si>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</si>
  <si>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</si>
  <si>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</si>
  <si>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</si>
  <si>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</si>
  <si>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</si>
  <si>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</si>
  <si>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</si>
  <si>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</si>
  <si>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</si>
  <si>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</si>
  <si>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</si>
  <si>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</si>
  <si>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</si>
  <si>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</si>
  <si>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</si>
  <si>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</si>
  <si>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</si>
  <si>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</si>
  <si>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</si>
  <si>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</si>
  <si>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</si>
  <si>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</si>
  <si>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</si>
  <si>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</si>
  <si>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</si>
  <si>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</si>
  <si>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</si>
  <si>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</si>
  <si>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</si>
  <si>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</si>
  <si>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</si>
  <si>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</si>
  <si>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</si>
  <si>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</si>
  <si>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</si>
  <si>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</si>
  <si>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</si>
  <si>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</si>
  <si>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</si>
  <si>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</si>
  <si>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</si>
  <si>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</si>
  <si>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</si>
  <si>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</si>
  <si>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</si>
  <si>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</si>
  <si>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</si>
  <si>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</si>
  <si>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</si>
  <si>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</si>
  <si>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</si>
  <si>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</si>
  <si>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</si>
  <si>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</si>
  <si>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</si>
  <si>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</si>
  <si>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</si>
  <si>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</si>
  <si>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</si>
  <si>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</si>
  <si>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</si>
  <si>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</si>
  <si>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</si>
  <si>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</si>
  <si>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</si>
  <si>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</si>
  <si>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</si>
  <si>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</si>
  <si>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</si>
  <si>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</si>
  <si>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</si>
  <si>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</si>
  <si>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</si>
  <si>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</si>
  <si>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</si>
  <si>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</si>
  <si>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</si>
  <si>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</si>
  <si>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</si>
  <si>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</si>
  <si>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</si>
  <si>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</si>
  <si>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</si>
  <si>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</si>
  <si>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</si>
  <si>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</si>
  <si>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</si>
  <si>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</si>
  <si>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</si>
  <si>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</si>
  <si>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</si>
  <si>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</si>
  <si>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</si>
  <si>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</si>
  <si>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</si>
  <si>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</si>
  <si>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</si>
  <si>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</si>
  <si>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</si>
  <si>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</si>
  <si>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</si>
  <si>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</si>
  <si>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</si>
  <si>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</si>
  <si>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</si>
  <si>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</si>
  <si>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</si>
  <si>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</si>
  <si>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</si>
  <si>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</si>
  <si>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</si>
  <si>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</si>
  <si>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</si>
  <si>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</si>
  <si>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</si>
  <si>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</si>
  <si>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</si>
  <si>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</si>
  <si>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</si>
  <si>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</si>
  <si>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</si>
  <si>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</si>
  <si>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</si>
  <si>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</si>
  <si>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</si>
  <si>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</si>
  <si>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</si>
  <si>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</si>
  <si>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</si>
  <si>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</si>
  <si>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</si>
  <si>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</si>
  <si>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</si>
  <si>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</si>
  <si>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</si>
  <si>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</si>
  <si>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</si>
  <si>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</si>
  <si>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</si>
  <si>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</si>
  <si>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</si>
  <si>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</si>
  <si>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</si>
  <si>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</si>
  <si>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</si>
  <si>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</si>
  <si>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</si>
  <si>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</si>
  <si>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</si>
  <si>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</si>
  <si>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</si>
  <si>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</si>
  <si>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</si>
  <si>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</si>
  <si>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</si>
  <si>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</si>
  <si>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</si>
  <si>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</si>
  <si>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</si>
  <si>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</si>
  <si>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</si>
  <si>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</si>
  <si>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</si>
  <si>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</si>
  <si>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</si>
  <si>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</si>
  <si>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</si>
  <si>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</si>
  <si>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</si>
  <si>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</si>
  <si>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</si>
  <si>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</si>
  <si>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</si>
  <si>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</si>
  <si>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</si>
  <si>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</si>
  <si>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</si>
  <si>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</si>
  <si>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</si>
  <si>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</si>
  <si>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</si>
  <si>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</si>
  <si>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</si>
  <si>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</si>
  <si>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</si>
  <si>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</si>
  <si>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</si>
  <si>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</si>
  <si>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</si>
  <si>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</si>
  <si>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</si>
  <si>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</si>
  <si>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</si>
  <si>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</si>
  <si>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</si>
  <si>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</si>
  <si>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</si>
  <si>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</si>
  <si>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</si>
  <si>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</si>
  <si>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</si>
  <si>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</si>
  <si>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</si>
  <si>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</si>
  <si>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</si>
  <si>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</si>
  <si>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</si>
  <si>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</si>
  <si>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</si>
  <si>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</si>
  <si>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</si>
  <si>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</si>
  <si>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</si>
  <si>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</si>
  <si>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</si>
  <si>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</si>
  <si>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</si>
  <si>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</si>
  <si>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</si>
  <si>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</si>
  <si>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</si>
  <si>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</si>
  <si>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</si>
  <si>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</si>
  <si>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</si>
  <si>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</si>
  <si>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</si>
  <si>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</si>
  <si>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</si>
  <si>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</si>
  <si>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</si>
  <si>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</si>
  <si>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</si>
  <si>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</si>
  <si>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</si>
  <si>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</si>
  <si>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</si>
  <si>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</si>
  <si>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</si>
  <si>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</si>
  <si>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</si>
  <si>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</si>
  <si>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</si>
  <si>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</si>
  <si>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</si>
  <si>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</si>
  <si>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</si>
  <si>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</si>
  <si>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</si>
  <si>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</si>
  <si>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</si>
  <si>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</si>
  <si>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</si>
  <si>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</si>
  <si>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</si>
  <si>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</si>
  <si>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</si>
  <si>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</si>
  <si>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</si>
  <si>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</si>
  <si>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</si>
  <si>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</si>
  <si>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</si>
  <si>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</si>
  <si>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</si>
  <si>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</si>
  <si>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</si>
  <si>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</si>
  <si>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</si>
  <si>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</si>
  <si>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</si>
  <si>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</si>
  <si>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</si>
  <si>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</si>
  <si>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</si>
  <si>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</si>
  <si>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</si>
  <si>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</si>
  <si>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</si>
  <si>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</si>
  <si>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</si>
  <si>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</si>
  <si>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</si>
  <si>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</si>
  <si>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</si>
  <si>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</si>
  <si>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</si>
  <si>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</si>
  <si>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</si>
  <si>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</si>
  <si>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</si>
  <si>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</si>
  <si>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</si>
  <si>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</si>
  <si>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</si>
  <si>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</si>
  <si>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</si>
  <si>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</si>
  <si>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</si>
  <si>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</si>
  <si>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</si>
  <si>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</si>
  <si>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</si>
  <si>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</si>
  <si>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</si>
  <si>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</si>
  <si>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</si>
  <si>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</si>
  <si>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</si>
  <si>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</si>
  <si>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</si>
  <si>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</si>
  <si>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</si>
  <si>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</si>
  <si>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</si>
  <si>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</si>
  <si>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</si>
  <si>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</si>
  <si>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</si>
  <si>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</si>
  <si>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</si>
  <si>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</si>
  <si>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</si>
  <si>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</si>
  <si>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</si>
  <si>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</si>
  <si>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</si>
  <si>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</si>
  <si>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</si>
  <si>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</si>
  <si>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</si>
  <si>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</si>
  <si>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</si>
  <si>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</si>
  <si>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</si>
  <si>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</si>
  <si>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</si>
  <si>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</si>
  <si>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</si>
  <si>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</si>
  <si>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</si>
  <si>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</si>
  <si>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</si>
  <si>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</si>
  <si>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</si>
  <si>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</si>
  <si>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</si>
  <si>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</si>
  <si>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</si>
  <si>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</si>
  <si>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</si>
  <si>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</si>
  <si>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</si>
  <si>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</si>
  <si>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</si>
  <si>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</si>
  <si>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</si>
  <si>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</si>
  <si>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</si>
  <si>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</si>
  <si>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</si>
  <si>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</si>
  <si>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</si>
  <si>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</si>
  <si>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</si>
  <si>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</si>
  <si>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</si>
  <si>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</si>
  <si>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</si>
  <si>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</si>
  <si>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</si>
  <si>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</si>
  <si>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</si>
  <si>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</si>
  <si>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</si>
  <si>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</si>
  <si>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</si>
  <si>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</si>
  <si>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</si>
  <si>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</si>
  <si>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</si>
  <si>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</si>
  <si>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</si>
  <si>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</si>
  <si>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</si>
  <si>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</si>
  <si>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</si>
  <si>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</si>
  <si>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</si>
  <si>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</si>
  <si>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</si>
  <si>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</si>
  <si>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</si>
  <si>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</si>
  <si>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</si>
  <si>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</si>
  <si>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</si>
  <si>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</si>
  <si>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</si>
  <si>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</si>
  <si>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</si>
  <si>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</si>
  <si>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</si>
  <si>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</si>
  <si>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</si>
  <si>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</si>
  <si>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</si>
  <si>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</si>
  <si>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</si>
  <si>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</si>
  <si>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</si>
  <si>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</si>
  <si>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</si>
  <si>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</si>
  <si>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</si>
  <si>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</si>
  <si>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</si>
  <si>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</si>
  <si>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</si>
  <si>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</si>
  <si>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</si>
  <si>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</si>
  <si>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</si>
  <si>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</si>
  <si>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</si>
  <si>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</si>
  <si>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</si>
  <si>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</si>
  <si>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</si>
  <si>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</si>
  <si>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</si>
  <si>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</si>
  <si>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</si>
  <si>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</si>
  <si>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</si>
  <si>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</si>
  <si>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</si>
  <si>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</si>
  <si>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</si>
  <si>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</si>
  <si>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</si>
  <si>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</si>
  <si>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</si>
  <si>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</si>
  <si>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</si>
  <si>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</si>
  <si>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</si>
  <si>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</si>
  <si>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</si>
  <si>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</si>
  <si>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</si>
  <si>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</si>
  <si>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</si>
  <si>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</si>
  <si>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</si>
  <si>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</si>
  <si>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</si>
  <si>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</si>
  <si>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</si>
  <si>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</si>
  <si>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</si>
  <si>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</si>
  <si>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</si>
  <si>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</si>
  <si>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</si>
  <si>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</si>
  <si>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</si>
  <si>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</si>
  <si>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</si>
  <si>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</si>
  <si>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</si>
  <si>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</si>
  <si>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</si>
  <si>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</si>
  <si>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</si>
  <si>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</si>
  <si>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</si>
  <si>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</si>
  <si>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</si>
  <si>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</si>
  <si>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</si>
  <si>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</si>
  <si>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</si>
  <si>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</si>
  <si>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</si>
  <si>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</si>
  <si>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</si>
  <si>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</si>
  <si>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</si>
  <si>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</si>
  <si>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</si>
  <si>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</si>
  <si>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</si>
  <si>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</si>
  <si>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</si>
  <si>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</si>
  <si>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</si>
  <si>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</si>
  <si>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</si>
  <si>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</si>
  <si>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</si>
  <si>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</si>
  <si>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</si>
  <si>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</si>
  <si>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</si>
  <si>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</si>
  <si>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</si>
  <si>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</si>
  <si>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</si>
  <si>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</si>
  <si>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</si>
  <si>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</si>
  <si>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</si>
  <si>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</si>
  <si>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</si>
  <si>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</si>
  <si>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</si>
  <si>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</si>
  <si>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</si>
  <si>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</si>
  <si>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</si>
  <si>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</si>
  <si>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</si>
  <si>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</si>
  <si>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</si>
  <si>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</si>
  <si>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</si>
  <si>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</si>
  <si>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</si>
  <si>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</si>
  <si>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</si>
  <si>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</si>
  <si>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</si>
  <si>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</si>
  <si>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</si>
  <si>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</si>
  <si>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</si>
  <si>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</si>
  <si>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</si>
  <si>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</si>
  <si>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</si>
  <si>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</si>
  <si>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</si>
  <si>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</si>
  <si>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</si>
  <si>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</si>
  <si>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</si>
  <si>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</si>
  <si>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</si>
  <si>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</si>
  <si>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</si>
  <si>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</si>
  <si>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</si>
  <si>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</si>
  <si>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</si>
  <si>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</si>
  <si>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</si>
  <si>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</si>
  <si>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</si>
  <si>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</si>
  <si>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</si>
  <si>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</si>
  <si>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</si>
  <si>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</si>
  <si>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</si>
  <si>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</si>
  <si>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</si>
  <si>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</si>
  <si>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</si>
  <si>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</si>
  <si>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</si>
  <si>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</si>
  <si>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</si>
  <si>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</si>
  <si>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</si>
  <si>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</si>
  <si>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</si>
  <si>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</si>
  <si>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</si>
  <si>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</si>
  <si>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</si>
  <si>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</si>
  <si>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</si>
  <si>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</si>
  <si>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</si>
  <si>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</si>
  <si>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</si>
  <si>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</si>
  <si>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</si>
  <si>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</si>
  <si>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</si>
  <si>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</si>
  <si>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</si>
  <si>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</si>
  <si>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</si>
  <si>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</si>
  <si>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</si>
  <si>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</si>
  <si>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</si>
  <si>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</si>
  <si>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</si>
  <si>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</si>
  <si>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</si>
  <si>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</si>
  <si>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</si>
  <si>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</si>
  <si>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</si>
  <si>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</si>
  <si>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</si>
  <si>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</si>
  <si>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</si>
  <si>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</si>
  <si>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</si>
  <si>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</si>
  <si>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</si>
  <si>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</si>
  <si>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</si>
  <si>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</si>
  <si>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</si>
  <si>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</si>
  <si>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</si>
  <si>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</si>
  <si>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</si>
  <si>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</si>
  <si>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</si>
  <si>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</si>
  <si>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</si>
  <si>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</si>
  <si>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</si>
  <si>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</si>
  <si>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</si>
  <si>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</si>
  <si>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</si>
  <si>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</si>
  <si>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</si>
  <si>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</si>
  <si>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</si>
  <si>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</si>
  <si>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</si>
  <si>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</si>
  <si>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</si>
  <si>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</si>
  <si>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</si>
  <si>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</si>
  <si>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</si>
  <si>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</si>
  <si>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</si>
  <si>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</si>
  <si>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</si>
  <si>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</si>
  <si>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</si>
  <si>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</si>
  <si>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</si>
  <si>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</si>
  <si>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</si>
  <si>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</si>
  <si>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</si>
  <si>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</si>
  <si>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</si>
  <si>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</si>
  <si>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</si>
  <si>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</si>
  <si>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</si>
  <si>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</si>
  <si>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</si>
  <si>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</si>
  <si>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</si>
  <si>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</si>
  <si>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</si>
  <si>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</si>
  <si>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</si>
  <si>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</si>
  <si>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</si>
  <si>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</si>
  <si>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</si>
  <si>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</si>
  <si>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</si>
  <si>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</si>
  <si>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</si>
  <si>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</si>
  <si>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</si>
  <si>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</si>
  <si>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</si>
  <si>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</si>
  <si>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</si>
  <si>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</si>
  <si>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</si>
  <si>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</si>
  <si>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</si>
  <si>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</si>
  <si>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</si>
  <si>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</si>
  <si>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</si>
  <si>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</si>
  <si>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</si>
  <si>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</si>
  <si>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</si>
  <si>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</si>
  <si>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</si>
  <si>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</si>
  <si>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</si>
  <si>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</si>
  <si>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</si>
  <si>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</si>
  <si>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</si>
  <si>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</si>
  <si>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</si>
  <si>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</si>
  <si>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</si>
  <si>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</si>
  <si>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</si>
  <si>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</si>
  <si>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</si>
  <si>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</si>
  <si>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</si>
  <si>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</si>
  <si>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</si>
  <si>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</si>
  <si>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</si>
  <si>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</si>
  <si>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</si>
  <si>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</si>
  <si>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</si>
  <si>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</si>
  <si>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</si>
  <si>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</si>
  <si>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</si>
  <si>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</si>
  <si>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</si>
  <si>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</si>
  <si>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</si>
  <si>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</si>
  <si>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</si>
  <si>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</si>
  <si>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</si>
  <si>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</si>
  <si>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</si>
  <si>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</si>
  <si>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</si>
  <si>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</si>
  <si>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</si>
  <si>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</si>
  <si>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</si>
  <si>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</si>
  <si>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</si>
  <si>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</si>
  <si>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</si>
  <si>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</si>
  <si>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</si>
  <si>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</si>
  <si>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</si>
  <si>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</si>
  <si>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</si>
  <si>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</si>
  <si>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</si>
  <si>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</si>
  <si>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</si>
  <si>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</si>
  <si>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</si>
  <si>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</si>
  <si>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</si>
  <si>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</si>
  <si>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</si>
  <si>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</si>
  <si>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</si>
  <si>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</si>
  <si>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</si>
  <si>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</si>
  <si>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</si>
  <si>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</si>
  <si>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</si>
  <si>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</si>
  <si>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</si>
  <si>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</si>
  <si>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</si>
  <si>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</si>
  <si>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</si>
  <si>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</si>
  <si>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</si>
  <si>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</si>
  <si>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</si>
  <si>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</si>
  <si>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</si>
  <si>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</si>
  <si>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</si>
  <si>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</si>
  <si>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</si>
  <si>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</si>
  <si>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</si>
  <si>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</si>
  <si>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</si>
  <si>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</si>
  <si>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</si>
  <si>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</si>
  <si>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</si>
  <si>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</si>
  <si>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</si>
  <si>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</si>
  <si>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</si>
  <si>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</si>
  <si>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</si>
  <si>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</si>
  <si>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</si>
  <si>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</si>
  <si>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</si>
  <si>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</si>
  <si>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</si>
  <si>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</si>
  <si>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</si>
  <si>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</si>
  <si>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</si>
  <si>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</si>
  <si>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</si>
  <si>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</si>
  <si>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</si>
  <si>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</si>
  <si>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</si>
  <si>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</si>
  <si>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</si>
  <si>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</si>
  <si>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</si>
  <si>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</si>
  <si>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</si>
  <si>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</si>
  <si>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</si>
  <si>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</si>
  <si>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</si>
  <si>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</si>
  <si>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</si>
  <si>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</si>
  <si>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</si>
  <si>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</si>
  <si>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</si>
  <si>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</si>
  <si>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</si>
  <si>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</si>
  <si>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</si>
  <si>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</si>
  <si>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</si>
  <si>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</si>
  <si>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</si>
  <si>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</si>
  <si>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</si>
  <si>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</si>
  <si>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</si>
  <si>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</si>
  <si>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</si>
  <si>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</si>
  <si>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</si>
  <si>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</si>
  <si>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</si>
  <si>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</si>
  <si>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</si>
  <si>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</si>
  <si>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</si>
  <si>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</si>
  <si>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</si>
  <si>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</si>
  <si>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</si>
  <si>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</si>
  <si>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</si>
  <si>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</si>
  <si>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</si>
  <si>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</si>
  <si>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</si>
  <si>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</si>
  <si>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</si>
  <si>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</si>
  <si>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</si>
  <si>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</si>
  <si>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</si>
  <si>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</si>
  <si>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</si>
  <si>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</si>
  <si>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</si>
  <si>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</si>
  <si>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</si>
  <si>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</si>
  <si>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</si>
  <si>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</si>
  <si>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</si>
  <si>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</si>
  <si>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</si>
  <si>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</si>
  <si>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</si>
  <si>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</si>
  <si>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</si>
  <si>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</si>
  <si>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</si>
  <si>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</si>
  <si>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</si>
  <si>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</si>
  <si>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</si>
  <si>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</si>
  <si>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</si>
  <si>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</si>
  <si>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</si>
  <si>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</si>
  <si>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</si>
  <si>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</si>
  <si>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</si>
  <si>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</si>
  <si>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</si>
  <si>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</si>
  <si>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</si>
  <si>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</si>
  <si>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</si>
  <si>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</si>
  <si>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</si>
  <si>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</si>
  <si>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</si>
  <si>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</si>
  <si>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</si>
  <si>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</si>
  <si>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</si>
  <si>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</si>
  <si>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</si>
  <si>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</si>
  <si>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</si>
  <si>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</si>
  <si>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</si>
  <si>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</si>
  <si>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</si>
  <si>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</si>
  <si>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</si>
  <si>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</si>
  <si>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</si>
  <si>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</si>
  <si>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</si>
  <si>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</si>
  <si>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</si>
  <si>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</si>
  <si>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</si>
  <si>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</si>
  <si>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</si>
  <si>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</si>
  <si>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</si>
  <si>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</si>
  <si>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</si>
  <si>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</si>
  <si>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</si>
  <si>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</si>
  <si>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</si>
  <si>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</si>
  <si>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</si>
  <si>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</si>
  <si>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</si>
  <si>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</si>
  <si>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</si>
  <si>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</si>
  <si>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</si>
  <si>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</si>
  <si>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</si>
  <si>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</si>
  <si>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</si>
  <si>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</si>
  <si>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</si>
  <si>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</si>
  <si>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</si>
  <si>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</si>
  <si>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</si>
  <si>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</si>
  <si>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</si>
  <si>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</si>
  <si>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</si>
  <si>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</si>
  <si>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</si>
  <si>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</si>
  <si>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</si>
  <si>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</si>
  <si>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</si>
  <si>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</si>
  <si>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</si>
  <si>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</si>
  <si>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</si>
  <si>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</si>
  <si>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</si>
  <si>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</si>
  <si>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</si>
  <si>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</si>
  <si>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</si>
  <si>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</si>
  <si>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</si>
  <si>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</si>
  <si>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</si>
  <si>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</si>
  <si>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</si>
  <si>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</si>
  <si>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</si>
  <si>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</si>
  <si>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</si>
  <si>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</si>
  <si>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</si>
  <si>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</si>
  <si>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</si>
  <si>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</si>
  <si>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</si>
  <si>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</si>
  <si>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</si>
  <si>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</si>
  <si>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</si>
  <si>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</si>
  <si>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</si>
  <si>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</si>
  <si>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</si>
  <si>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</si>
  <si>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</si>
  <si>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</si>
  <si>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</si>
  <si>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</si>
  <si>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</si>
  <si>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</si>
  <si>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</si>
  <si>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</si>
  <si>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</si>
  <si>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</si>
  <si>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</si>
  <si>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</si>
  <si>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</si>
  <si>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</si>
  <si>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</si>
  <si>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</si>
  <si>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</si>
  <si>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</si>
  <si>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</si>
  <si>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</si>
  <si>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</si>
  <si>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</si>
  <si>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</si>
  <si>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</si>
  <si>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</si>
  <si>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</si>
  <si>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</si>
  <si>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</si>
  <si>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</si>
  <si>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</si>
  <si>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</si>
  <si>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</si>
  <si>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</si>
  <si>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</si>
  <si>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</si>
  <si>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</si>
  <si>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</si>
  <si>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</si>
  <si>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</si>
  <si>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</si>
  <si>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</si>
  <si>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</si>
  <si>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</si>
  <si>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</si>
  <si>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</si>
  <si>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</si>
  <si>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</si>
  <si>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</si>
  <si>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</si>
  <si>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</si>
  <si>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</si>
  <si>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</si>
  <si>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</si>
  <si>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</si>
  <si>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</si>
  <si>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</si>
  <si>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</si>
  <si>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</si>
  <si>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</si>
  <si>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</si>
  <si>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</si>
  <si>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</si>
  <si>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</si>
  <si>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</si>
  <si>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</si>
  <si>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</si>
  <si>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</si>
  <si>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</si>
  <si>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</si>
  <si>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</si>
  <si>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</si>
  <si>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</si>
  <si>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</si>
  <si>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</si>
  <si>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</si>
  <si>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</si>
  <si>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</si>
  <si>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</si>
  <si>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</si>
  <si>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</si>
  <si>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</si>
  <si>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</si>
  <si>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</si>
  <si>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</si>
  <si>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</si>
  <si>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</si>
  <si>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</si>
  <si>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</si>
  <si>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</si>
  <si>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</si>
  <si>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</si>
  <si>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</si>
  <si>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</si>
  <si>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</si>
  <si>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</si>
  <si>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</si>
  <si>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</si>
  <si>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</si>
  <si>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</si>
  <si>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</si>
  <si>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</si>
  <si>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</si>
  <si>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</si>
  <si>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</si>
  <si>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</si>
  <si>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</si>
  <si>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</si>
  <si>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</si>
  <si>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</si>
  <si>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</si>
  <si>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</si>
  <si>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</si>
  <si>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</si>
  <si>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</si>
  <si>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</si>
  <si>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</si>
  <si>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</si>
  <si>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</si>
  <si>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</si>
  <si>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</si>
  <si>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</si>
  <si>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</si>
  <si>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</si>
  <si>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</si>
  <si>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</si>
  <si>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</si>
  <si>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</si>
  <si>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</si>
  <si>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</si>
  <si>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</si>
  <si>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</si>
  <si>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</si>
  <si>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</si>
  <si>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</si>
  <si>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</si>
  <si>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</si>
  <si>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</si>
  <si>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</si>
  <si>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</si>
  <si>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</si>
  <si>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</si>
  <si>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</si>
  <si>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</si>
  <si>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</si>
  <si>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</si>
  <si>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</si>
  <si>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</si>
  <si>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</si>
  <si>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</si>
  <si>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</si>
  <si>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</si>
  <si>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</si>
  <si>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</si>
  <si>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</si>
  <si>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</si>
  <si>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</si>
  <si>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</si>
  <si>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</si>
  <si>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</si>
  <si>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</si>
  <si>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</si>
  <si>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</si>
  <si>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</si>
  <si>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</si>
  <si>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</si>
  <si>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</si>
  <si>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</si>
  <si>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</si>
  <si>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</si>
  <si>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</si>
  <si>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</si>
  <si>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</si>
  <si>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</si>
  <si>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</si>
  <si>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</si>
  <si>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</si>
  <si>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</si>
  <si>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</si>
  <si>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</si>
  <si>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</si>
  <si>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</si>
  <si>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</si>
  <si>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</si>
  <si>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</si>
  <si>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</si>
  <si>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</si>
  <si>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</si>
  <si>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</si>
  <si>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</si>
  <si>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</si>
  <si>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</si>
  <si>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</si>
  <si>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</si>
  <si>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</si>
  <si>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</si>
  <si>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</si>
  <si>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</si>
  <si>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</si>
  <si>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</si>
  <si>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</si>
  <si>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</si>
  <si>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</si>
  <si>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</si>
  <si>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</si>
  <si>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</si>
  <si>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</si>
  <si>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</si>
  <si>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</si>
  <si>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</si>
  <si>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</si>
  <si>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</si>
  <si>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</si>
  <si>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</si>
  <si>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</si>
  <si>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</si>
  <si>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</si>
  <si>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</si>
  <si>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</si>
  <si>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</si>
  <si>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</si>
  <si>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</si>
  <si>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</si>
  <si>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</si>
  <si>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</si>
  <si>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</si>
  <si>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</si>
  <si>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</si>
  <si>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</si>
  <si>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</si>
  <si>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</si>
  <si>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</si>
  <si>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</si>
  <si>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</si>
  <si>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</si>
  <si>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</si>
  <si>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</si>
  <si>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</si>
  <si>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</si>
  <si>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</si>
  <si>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</si>
  <si>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</si>
  <si>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</si>
  <si>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</si>
  <si>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</si>
  <si>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</si>
  <si>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</si>
  <si>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</si>
  <si>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</si>
  <si>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</si>
  <si>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</si>
  <si>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</si>
  <si>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</si>
  <si>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</si>
  <si>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</si>
  <si>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</si>
  <si>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</si>
  <si>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</si>
  <si>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</si>
  <si>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</si>
  <si>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</si>
  <si>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</si>
  <si>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</si>
  <si>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</si>
  <si>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</si>
  <si>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</si>
  <si>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</si>
  <si>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</si>
  <si>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</si>
  <si>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</si>
  <si>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</si>
  <si>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</si>
  <si>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</si>
  <si>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</si>
  <si>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</si>
  <si>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</si>
  <si>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</si>
  <si>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</si>
  <si>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</si>
  <si>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</si>
  <si>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</si>
  <si>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</si>
  <si>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</si>
  <si>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</si>
  <si>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</si>
  <si>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</si>
  <si>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</si>
  <si>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</si>
  <si>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</si>
  <si>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</si>
  <si>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</si>
  <si>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</si>
  <si>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</si>
  <si>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</si>
  <si>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</si>
  <si>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</si>
  <si>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</si>
  <si>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</si>
  <si>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</si>
  <si>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</si>
  <si>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</si>
  <si>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</si>
  <si>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</si>
  <si>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</si>
  <si>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</si>
  <si>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</si>
  <si>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</si>
  <si>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</si>
  <si>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</si>
  <si>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</si>
  <si>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</si>
  <si>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</si>
  <si>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</si>
  <si>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</si>
  <si>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</si>
  <si>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</si>
  <si>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</si>
  <si>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</si>
  <si>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</si>
  <si>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</si>
  <si>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</si>
  <si>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</si>
  <si>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</si>
  <si>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</si>
  <si>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</si>
  <si>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</si>
  <si>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</si>
  <si>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</si>
  <si>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</si>
  <si>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</si>
  <si>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</si>
  <si>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</si>
  <si>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</si>
  <si>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</si>
  <si>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</si>
  <si>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</si>
  <si>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</si>
  <si>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</si>
  <si>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</si>
  <si>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</si>
  <si>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</si>
  <si>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</si>
  <si>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</si>
  <si>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</si>
  <si>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</si>
  <si>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</si>
  <si>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</si>
  <si>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</si>
  <si>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</si>
  <si>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</si>
  <si>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</si>
  <si>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</si>
  <si>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</si>
  <si>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</si>
  <si>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</si>
  <si>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</si>
  <si>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</si>
  <si>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</si>
  <si>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</si>
  <si>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</si>
  <si>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</si>
  <si>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</si>
  <si>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</si>
  <si>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</si>
  <si>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</si>
  <si>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</si>
  <si>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</si>
  <si>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</si>
  <si>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</si>
  <si>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</si>
  <si>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</si>
  <si>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</si>
  <si>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</si>
  <si>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</si>
  <si>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</si>
  <si>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</si>
  <si>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</si>
  <si>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</si>
  <si>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</si>
  <si>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</si>
  <si>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</si>
  <si>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</si>
  <si>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</si>
  <si>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</si>
  <si>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</si>
  <si>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</si>
  <si>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</si>
  <si>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</si>
  <si>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</si>
  <si>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</si>
  <si>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</si>
  <si>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</si>
  <si>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</si>
  <si>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</si>
  <si>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</si>
  <si>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</si>
  <si>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</si>
  <si>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</si>
  <si>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</si>
  <si>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</si>
  <si>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</si>
  <si>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</si>
  <si>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</si>
  <si>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</si>
  <si>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</si>
  <si>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</si>
  <si>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</si>
  <si>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</si>
  <si>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</si>
  <si>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</si>
  <si>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</si>
  <si>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</si>
  <si>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</si>
  <si>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</si>
  <si>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</si>
  <si>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</si>
  <si>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</si>
  <si>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</si>
  <si>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</si>
  <si>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</si>
  <si>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</si>
  <si>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</si>
  <si>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</si>
  <si>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</si>
  <si>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</si>
  <si>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</si>
  <si>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</si>
  <si>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</si>
  <si>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</si>
  <si>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</si>
  <si>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</si>
  <si>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</si>
  <si>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</si>
  <si>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</si>
  <si>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</si>
  <si>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</si>
  <si>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</si>
  <si>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</si>
  <si>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</si>
  <si>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</si>
  <si>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</si>
  <si>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</si>
  <si>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</si>
  <si>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</si>
  <si>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</si>
  <si>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</si>
  <si>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</si>
  <si>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</si>
  <si>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</si>
  <si>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</si>
  <si>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</si>
  <si>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</si>
  <si>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</si>
  <si>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</si>
  <si>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</si>
  <si>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</si>
  <si>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</si>
  <si>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</si>
  <si>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</si>
  <si>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</si>
  <si>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</si>
  <si>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</si>
  <si>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</si>
  <si>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</si>
  <si>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</si>
  <si>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</si>
  <si>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</si>
  <si>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</si>
  <si>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</si>
  <si>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</si>
  <si>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</si>
  <si>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</si>
  <si>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</si>
  <si>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</si>
  <si>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</si>
  <si>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</si>
  <si>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</si>
  <si>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</si>
  <si>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</si>
  <si>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</si>
  <si>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</si>
  <si>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</si>
  <si>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</si>
  <si>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</si>
  <si>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</si>
  <si>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</si>
  <si>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</si>
  <si>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</si>
  <si>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</si>
  <si>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</si>
  <si>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</si>
  <si>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</si>
  <si>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</si>
  <si>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</si>
  <si>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</si>
  <si>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</si>
  <si>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</si>
  <si>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</si>
  <si>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</si>
  <si>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</si>
  <si>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</si>
  <si>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</si>
  <si>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</si>
  <si>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</si>
  <si>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</si>
  <si>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</si>
  <si>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</si>
  <si>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</si>
  <si>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</si>
  <si>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</si>
  <si>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</si>
  <si>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</si>
  <si>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</si>
  <si>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</si>
  <si>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</si>
  <si>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</si>
  <si>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</si>
  <si>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</si>
  <si>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</si>
  <si>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</si>
  <si>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</si>
  <si>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</si>
  <si>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</si>
  <si>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</si>
  <si>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</si>
  <si>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</si>
  <si>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</si>
  <si>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</si>
  <si>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</si>
  <si>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</si>
  <si>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</si>
  <si>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</si>
  <si>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</si>
  <si>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</si>
  <si>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</si>
  <si>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</si>
  <si>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</si>
  <si>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</si>
  <si>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</si>
  <si>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</si>
  <si>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</si>
  <si>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</si>
  <si>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</si>
  <si>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</si>
  <si>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</si>
  <si>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</si>
  <si>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</si>
  <si>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</si>
  <si>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</si>
  <si>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</si>
  <si>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</si>
  <si>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</si>
  <si>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</si>
  <si>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</si>
  <si>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</si>
  <si>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</si>
  <si>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</si>
  <si>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</si>
  <si>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</si>
  <si>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</si>
  <si>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</si>
  <si>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</si>
  <si>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</si>
  <si>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</si>
  <si>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</si>
  <si>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</si>
  <si>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</si>
  <si>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</si>
  <si>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</si>
  <si>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</si>
  <si>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</si>
  <si>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</si>
  <si>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</si>
  <si>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</si>
  <si>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</si>
  <si>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</si>
  <si>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</si>
  <si>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</si>
  <si>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</si>
  <si>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</si>
  <si>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</si>
  <si>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</si>
  <si>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</si>
  <si>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</si>
  <si>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</si>
  <si>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</si>
  <si>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</si>
  <si>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</si>
  <si>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</si>
  <si>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</si>
  <si>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</si>
  <si>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</si>
  <si>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</si>
  <si>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</si>
  <si>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</si>
  <si>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</si>
  <si>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</si>
  <si>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</si>
  <si>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</si>
  <si>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</si>
  <si>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</si>
  <si>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</si>
  <si>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</si>
  <si>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</si>
  <si>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</si>
  <si>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</si>
  <si>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</si>
  <si>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</si>
  <si>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</si>
  <si>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</si>
  <si>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</si>
  <si>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</si>
  <si>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</si>
  <si>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</si>
  <si>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</si>
  <si>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</si>
  <si>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</si>
  <si>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</si>
  <si>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</si>
  <si>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</si>
  <si>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</si>
  <si>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</si>
  <si>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</si>
  <si>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</si>
  <si>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</si>
  <si>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</si>
  <si>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</si>
  <si>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</si>
  <si>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</si>
  <si>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</si>
  <si>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</si>
  <si>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</si>
  <si>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</si>
  <si>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</si>
  <si>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</si>
  <si>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</si>
  <si>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</si>
  <si>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</si>
  <si>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</si>
  <si>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</si>
  <si>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</si>
  <si>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</si>
  <si>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</si>
  <si>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</si>
  <si>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</si>
  <si>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</si>
  <si>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</si>
  <si>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</si>
  <si>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</si>
  <si>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</si>
  <si>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</si>
  <si>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</si>
  <si>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</si>
  <si>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</si>
  <si>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</si>
  <si>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</si>
  <si>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</si>
  <si>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</si>
  <si>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</si>
  <si>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</si>
  <si>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</si>
  <si>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</si>
  <si>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</si>
  <si>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</si>
  <si>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</si>
  <si>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</si>
  <si>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</si>
  <si>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</si>
  <si>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</si>
  <si>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</si>
  <si>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</si>
  <si>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</si>
  <si>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</si>
  <si>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</si>
  <si>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</si>
  <si>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</si>
  <si>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</si>
  <si>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</si>
  <si>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</si>
  <si>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</si>
  <si>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</si>
  <si>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</si>
  <si>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</si>
  <si>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</si>
  <si>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</si>
  <si>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</si>
  <si>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</si>
  <si>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</si>
  <si>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</si>
  <si>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</si>
  <si>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</si>
  <si>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</si>
  <si>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</si>
  <si>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</si>
  <si>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</si>
  <si>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</si>
  <si>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</si>
  <si>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</si>
  <si>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</si>
  <si>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</si>
  <si>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</si>
  <si>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</si>
  <si>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</si>
  <si>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</si>
  <si>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</si>
  <si>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</si>
  <si>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</si>
  <si>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</si>
  <si>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</si>
  <si>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</si>
  <si>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</si>
  <si>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</si>
  <si>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</si>
  <si>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</si>
  <si>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</si>
  <si>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</si>
  <si>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</si>
  <si>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</si>
  <si>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</si>
  <si>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</si>
  <si>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</si>
  <si>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</si>
  <si>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</si>
  <si>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</si>
  <si>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</si>
  <si>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</si>
  <si>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</si>
  <si>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</si>
  <si>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</si>
  <si>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</si>
  <si>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</si>
  <si>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</si>
  <si>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</si>
  <si>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</si>
  <si>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</si>
  <si>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</si>
  <si>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</si>
  <si>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</si>
  <si>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</si>
  <si>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</si>
  <si>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</si>
  <si>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</si>
  <si>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</si>
  <si>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</si>
  <si>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</si>
  <si>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</si>
  <si>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</si>
  <si>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</si>
  <si>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</si>
  <si>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</si>
  <si>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</si>
  <si>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</si>
  <si>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</si>
  <si>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</si>
  <si>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</si>
  <si>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</si>
  <si>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</si>
  <si>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</si>
  <si>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</si>
  <si>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</si>
  <si>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</si>
  <si>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</si>
  <si>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</si>
  <si>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</si>
  <si>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</si>
  <si>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</si>
  <si>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</si>
  <si>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</si>
  <si>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</si>
  <si>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</si>
  <si>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</si>
  <si>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</si>
  <si>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</si>
  <si>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</si>
  <si>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</si>
  <si>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</si>
  <si>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</si>
  <si>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</si>
  <si>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</si>
  <si>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</si>
  <si>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</si>
  <si>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</si>
  <si>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</si>
  <si>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</si>
  <si>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</si>
  <si>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</si>
  <si>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</si>
  <si>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</si>
  <si>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</si>
  <si>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</si>
  <si>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</si>
  <si>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</si>
  <si>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</si>
  <si>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</si>
  <si>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</si>
  <si>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</si>
  <si>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</si>
  <si>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</si>
  <si>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</si>
  <si>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</si>
  <si>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</si>
  <si>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</si>
  <si>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</si>
  <si>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</si>
  <si>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</si>
  <si>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</si>
  <si>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</si>
  <si>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</si>
  <si>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</si>
  <si>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</si>
  <si>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</si>
  <si>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</si>
  <si>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</si>
  <si>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</si>
  <si>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</si>
  <si>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</si>
  <si>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</si>
  <si>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</si>
  <si>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</si>
  <si>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</si>
  <si>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</si>
  <si>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</si>
  <si>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</si>
  <si>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</si>
  <si>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</si>
  <si>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</si>
  <si>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</si>
  <si>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</si>
  <si>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</si>
  <si>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</si>
  <si>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</si>
  <si>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</si>
  <si>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</si>
  <si>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</si>
  <si>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</si>
  <si>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</si>
  <si>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</si>
  <si>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</si>
  <si>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</si>
  <si>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</si>
  <si>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</si>
  <si>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</si>
  <si>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</si>
  <si>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</si>
  <si>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</si>
  <si>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</si>
  <si>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</si>
  <si>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</si>
  <si>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</si>
  <si>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</si>
  <si>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</si>
  <si>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</si>
  <si>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</si>
  <si>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</si>
  <si>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</si>
  <si>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</si>
  <si>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</si>
  <si>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</si>
  <si>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</si>
  <si>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</si>
  <si>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</si>
  <si>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</si>
  <si>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</si>
  <si>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</si>
  <si>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</si>
  <si>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</si>
  <si>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</si>
  <si>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</si>
  <si>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</si>
  <si>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</si>
  <si>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</si>
  <si>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</si>
  <si>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</si>
  <si>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</si>
  <si>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</si>
  <si>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</si>
  <si>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</si>
  <si>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</si>
  <si>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</si>
  <si>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</si>
  <si>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</si>
  <si>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</si>
  <si>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</si>
  <si>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</si>
  <si>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</si>
  <si>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</si>
  <si>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</si>
  <si>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</si>
  <si>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</si>
  <si>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</si>
  <si>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</si>
  <si>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</si>
  <si>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</si>
  <si>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</si>
  <si>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</si>
  <si>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</si>
  <si>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</si>
  <si>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</si>
  <si>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</si>
  <si>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</si>
  <si>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</si>
  <si>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</si>
  <si>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</si>
  <si>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</si>
  <si>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</si>
  <si>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</si>
  <si>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</si>
  <si>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</si>
  <si>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</si>
  <si>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</si>
  <si>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</si>
  <si>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</si>
  <si>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</si>
  <si>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</si>
  <si>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</si>
  <si>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</si>
  <si>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</si>
  <si>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</si>
  <si>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</si>
  <si>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</si>
  <si>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</si>
  <si>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</si>
  <si>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</si>
  <si>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</si>
  <si>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</si>
  <si>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</si>
  <si>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</si>
  <si>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</si>
  <si>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</si>
  <si>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</si>
  <si>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</si>
  <si>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</si>
  <si>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</si>
  <si>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</si>
  <si>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</si>
  <si>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</si>
  <si>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</si>
  <si>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</si>
  <si>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</si>
  <si>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</si>
  <si>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</si>
  <si>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</si>
  <si>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</si>
  <si>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</si>
  <si>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</si>
  <si>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</si>
  <si>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</si>
  <si>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</si>
  <si>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</si>
  <si>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</si>
  <si>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</si>
  <si>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</si>
  <si>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</si>
  <si>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</si>
  <si>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</si>
  <si>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</si>
  <si>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</si>
  <si>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</si>
  <si>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</si>
  <si>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</si>
  <si>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</si>
  <si>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</si>
  <si>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</si>
  <si>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</si>
  <si>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</si>
  <si>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</si>
  <si>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</si>
  <si>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</si>
  <si>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</si>
  <si>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</si>
  <si>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</si>
  <si>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</si>
  <si>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</si>
  <si>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</si>
  <si>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</si>
  <si>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</si>
  <si>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</si>
  <si>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</si>
  <si>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</si>
  <si>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</si>
  <si>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</si>
  <si>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</si>
  <si>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</si>
  <si>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</si>
  <si>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</si>
  <si>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</si>
  <si>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</si>
  <si>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</si>
  <si>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</si>
  <si>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</si>
  <si>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</si>
  <si>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</si>
  <si>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</si>
  <si>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</si>
  <si>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</si>
  <si>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</si>
  <si>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</si>
  <si>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</si>
  <si>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</si>
  <si>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</si>
  <si>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</si>
  <si>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</si>
  <si>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</si>
  <si>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</si>
  <si>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</si>
  <si>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</si>
  <si>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</si>
  <si>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</si>
  <si>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</si>
  <si>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</si>
  <si>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</si>
  <si>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</si>
  <si>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</si>
  <si>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</si>
  <si>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</si>
  <si>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</si>
  <si>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</si>
  <si>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</si>
  <si>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</si>
  <si>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</si>
  <si>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</si>
  <si>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</si>
  <si>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</si>
  <si>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</si>
  <si>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</si>
  <si>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</si>
  <si>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</si>
  <si>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</si>
  <si>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</si>
  <si>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</si>
  <si>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</si>
  <si>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</si>
  <si>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</si>
  <si>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</si>
  <si>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</si>
  <si>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</si>
  <si>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</si>
  <si>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</si>
  <si>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</si>
  <si>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</si>
  <si>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</si>
  <si>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</si>
  <si>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</si>
  <si>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</si>
  <si>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</si>
  <si>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</si>
  <si>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</si>
  <si>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</si>
  <si>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</si>
  <si>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</si>
  <si>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</si>
  <si>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</si>
  <si>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</si>
  <si>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</si>
  <si>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</si>
  <si>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</si>
  <si>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</si>
  <si>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</si>
  <si>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</si>
  <si>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</si>
  <si>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</si>
  <si>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</si>
  <si>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</si>
  <si>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</si>
  <si>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</si>
  <si>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</si>
  <si>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</si>
  <si>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</si>
  <si>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</si>
  <si>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</si>
  <si>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</si>
  <si>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</si>
  <si>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</si>
  <si>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</si>
  <si>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</si>
  <si>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</si>
  <si>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</si>
  <si>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</si>
  <si>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</si>
  <si>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</si>
  <si>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</si>
  <si>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</si>
  <si>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</si>
  <si>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</si>
  <si>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</si>
  <si>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</si>
  <si>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</si>
  <si>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</si>
  <si>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</si>
  <si>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</si>
  <si>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</si>
  <si>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</si>
  <si>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</si>
  <si>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</si>
  <si>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</si>
  <si>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</si>
  <si>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</si>
  <si>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</si>
  <si>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</si>
  <si>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</si>
  <si>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</si>
  <si>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</si>
  <si>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</si>
  <si>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</si>
  <si>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</si>
  <si>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</si>
  <si>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</si>
  <si>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</si>
  <si>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</si>
  <si>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</si>
  <si>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</si>
  <si>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</si>
  <si>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</si>
  <si>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</si>
  <si>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</si>
  <si>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</si>
  <si>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</si>
  <si>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</si>
  <si>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</si>
  <si>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</si>
  <si>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</si>
  <si>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</si>
  <si>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</si>
  <si>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</si>
  <si>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</si>
  <si>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</si>
  <si>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</si>
  <si>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</si>
  <si>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</si>
  <si>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</si>
  <si>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</si>
  <si>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</si>
  <si>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</si>
  <si>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</si>
  <si>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</si>
  <si>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</si>
  <si>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</si>
  <si>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</si>
  <si>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</si>
  <si>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</si>
  <si>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</si>
  <si>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</si>
  <si>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</si>
  <si>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</si>
  <si>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</si>
  <si>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</si>
  <si>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</si>
  <si>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</si>
  <si>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</si>
  <si>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</si>
  <si>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</si>
  <si>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</si>
  <si>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</si>
  <si>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</si>
  <si>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</si>
  <si>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</si>
  <si>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</si>
  <si>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</si>
  <si>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</si>
  <si>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</si>
  <si>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</si>
  <si>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</si>
  <si>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</si>
  <si>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</si>
  <si>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</si>
  <si>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</si>
  <si>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</si>
  <si>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</si>
  <si>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</si>
  <si>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</si>
  <si>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</si>
  <si>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</si>
  <si>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</si>
  <si>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</si>
  <si>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</si>
  <si>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</si>
  <si>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</si>
  <si>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</si>
  <si>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</si>
  <si>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</si>
  <si>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</si>
  <si>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</si>
  <si>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</si>
  <si>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</si>
  <si>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</si>
  <si>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</si>
  <si>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</si>
  <si>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</si>
  <si>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</si>
  <si>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</si>
  <si>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</si>
  <si>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</si>
  <si>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</si>
  <si>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</si>
  <si>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</si>
  <si>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</si>
  <si>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</si>
  <si>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</si>
  <si>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</si>
  <si>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</si>
  <si>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</si>
  <si>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</si>
  <si>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</si>
  <si>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</si>
  <si>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</si>
  <si>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</si>
  <si>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</si>
  <si>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</si>
  <si>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</si>
  <si>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</si>
  <si>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</si>
  <si>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</si>
  <si>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</si>
  <si>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</si>
  <si>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</si>
  <si>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</si>
  <si>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</si>
  <si>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</si>
  <si>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</si>
  <si>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</si>
  <si>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</si>
  <si>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</si>
  <si>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</si>
  <si>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</si>
  <si>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</si>
  <si>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</si>
  <si>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</si>
  <si>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</si>
  <si>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</si>
  <si>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</si>
  <si>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</si>
  <si>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</si>
  <si>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</si>
  <si>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</si>
  <si>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</si>
  <si>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</si>
  <si>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</si>
  <si>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</si>
  <si>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</si>
  <si>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</si>
  <si>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</si>
  <si>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</si>
  <si>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</si>
  <si>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</si>
  <si>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</si>
  <si>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</si>
  <si>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</si>
  <si>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</si>
  <si>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</si>
  <si>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</si>
  <si>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</si>
  <si>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</si>
  <si>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</si>
  <si>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</si>
  <si>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</si>
  <si>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</si>
  <si>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</si>
  <si>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</si>
  <si>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</si>
  <si>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</si>
  <si>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</si>
  <si>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</si>
  <si>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</si>
  <si>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</si>
  <si>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</si>
  <si>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</si>
  <si>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</si>
  <si>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</si>
  <si>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</si>
  <si>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</si>
  <si>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</si>
  <si>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</si>
  <si>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</si>
  <si>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</si>
  <si>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</si>
  <si>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</si>
  <si>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</si>
  <si>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</si>
  <si>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</si>
  <si>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</si>
  <si>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</si>
  <si>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</si>
  <si>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</si>
  <si>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</si>
  <si>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</si>
  <si>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</si>
  <si>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</si>
  <si>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</si>
  <si>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</si>
  <si>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</si>
  <si>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</si>
  <si>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</si>
  <si>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</si>
  <si>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</si>
  <si>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</si>
  <si>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</si>
  <si>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</si>
  <si>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</si>
  <si>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</si>
  <si>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</si>
  <si>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</si>
  <si>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</si>
  <si>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</si>
  <si>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</si>
  <si>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</si>
  <si>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</si>
  <si>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</si>
  <si>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</si>
  <si>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</si>
  <si>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</si>
  <si>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</si>
  <si>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</si>
  <si>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</si>
  <si>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</si>
  <si>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</si>
  <si>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</si>
  <si>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</si>
  <si>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</si>
  <si>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</si>
  <si>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</si>
  <si>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</si>
  <si>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</si>
  <si>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</si>
  <si>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</si>
  <si>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</si>
  <si>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</si>
  <si>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</si>
  <si>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</si>
  <si>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</si>
  <si>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</si>
  <si>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</si>
  <si>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</si>
  <si>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</si>
  <si>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</si>
  <si>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</si>
  <si>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</si>
  <si>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</si>
  <si>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</si>
  <si>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</si>
  <si>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</si>
  <si>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</si>
  <si>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</si>
  <si>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</si>
  <si>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</si>
  <si>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</si>
  <si>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</si>
  <si>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</si>
  <si>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</si>
  <si>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</si>
  <si>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</si>
  <si>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</si>
  <si>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</si>
  <si>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</si>
  <si>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</si>
  <si>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</si>
  <si>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</si>
  <si>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</si>
  <si>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</si>
  <si>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</si>
  <si>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</si>
  <si>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</si>
  <si>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</si>
  <si>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</si>
  <si>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</si>
  <si>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</si>
  <si>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</si>
  <si>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</si>
  <si>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</si>
  <si>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</si>
  <si>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</si>
  <si>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</si>
  <si>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</si>
  <si>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</si>
  <si>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</si>
  <si>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</si>
  <si>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</si>
  <si>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</si>
  <si>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</si>
  <si>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</si>
  <si>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</si>
  <si>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</si>
  <si>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</si>
  <si>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</si>
  <si>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</si>
  <si>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</si>
  <si>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</si>
  <si>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</si>
  <si>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</si>
  <si>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</si>
  <si>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</si>
  <si>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</si>
  <si>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</si>
  <si>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</si>
  <si>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</si>
  <si>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</si>
  <si>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</si>
  <si>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</si>
  <si>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</si>
  <si>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</si>
  <si>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</si>
  <si>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</si>
  <si>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</si>
  <si>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</si>
  <si>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</si>
  <si>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</si>
  <si>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</si>
  <si>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</si>
  <si>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</si>
  <si>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</si>
  <si>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</si>
  <si>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</si>
  <si>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</si>
  <si>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</si>
  <si>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</si>
  <si>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</si>
  <si>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</si>
  <si>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</si>
  <si>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</si>
  <si>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</si>
  <si>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</si>
  <si>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</si>
  <si>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</si>
  <si>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</si>
  <si>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</si>
  <si>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</si>
  <si>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</si>
  <si>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</si>
  <si>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</si>
  <si>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</si>
  <si>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</si>
  <si>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</si>
  <si>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</si>
  <si>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</si>
  <si>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</si>
  <si>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</si>
  <si>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</si>
  <si>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</si>
  <si>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</si>
  <si>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</si>
  <si>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</si>
  <si>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</si>
  <si>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</si>
  <si>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</si>
  <si>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</si>
  <si>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</si>
  <si>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</si>
  <si>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</si>
  <si>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</si>
  <si>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</si>
  <si>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</si>
  <si>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</si>
  <si>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</si>
  <si>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</si>
  <si>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</si>
  <si>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</si>
  <si>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</si>
  <si>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</si>
  <si>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</si>
  <si>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</si>
  <si>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</si>
  <si>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</si>
  <si>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</si>
  <si>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</si>
  <si>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</si>
  <si>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</si>
  <si>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</si>
  <si>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</si>
  <si>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</si>
  <si>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</si>
  <si>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</si>
  <si>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</si>
  <si>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</si>
  <si>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</si>
  <si>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</si>
  <si>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</si>
  <si>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</si>
  <si>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</si>
  <si>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</si>
  <si>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</si>
  <si>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</si>
  <si>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</si>
  <si>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</si>
  <si>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</si>
  <si>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</si>
  <si>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</si>
  <si>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</si>
  <si>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</si>
  <si>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</si>
  <si>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</si>
  <si>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</si>
  <si>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</si>
  <si>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</si>
  <si>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</si>
  <si>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</si>
  <si>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</si>
  <si>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</si>
  <si>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</si>
  <si>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</si>
  <si>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</si>
  <si>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</si>
  <si>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</si>
  <si>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</si>
  <si>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</si>
  <si>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</si>
  <si>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</si>
  <si>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</si>
  <si>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</si>
  <si>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</si>
  <si>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</si>
  <si>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</si>
  <si>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</si>
  <si>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</si>
  <si>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</si>
  <si>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</si>
  <si>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</si>
  <si>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</si>
  <si>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</si>
  <si>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</si>
  <si>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</si>
  <si>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</si>
  <si>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</si>
  <si>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</si>
  <si>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</si>
  <si>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</si>
  <si>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</si>
  <si>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</si>
  <si>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</si>
  <si>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</si>
  <si>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</si>
  <si>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</si>
  <si>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</si>
  <si>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</si>
  <si>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</si>
  <si>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</si>
  <si>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</si>
  <si>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</si>
  <si>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</si>
  <si>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</si>
  <si>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</si>
  <si>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</si>
  <si>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</si>
  <si>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</si>
  <si>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</si>
  <si>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</si>
  <si>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</si>
  <si>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</si>
  <si>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</si>
  <si>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</si>
  <si>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</si>
  <si>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</si>
  <si>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</si>
  <si>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</si>
  <si>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</si>
  <si>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</si>
  <si>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</si>
  <si>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</si>
  <si>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</si>
  <si>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</si>
  <si>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</si>
  <si>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</si>
  <si>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</si>
  <si>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</si>
  <si>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</si>
  <si>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</si>
  <si>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</si>
  <si>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</si>
  <si>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</si>
  <si>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</si>
  <si>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</si>
  <si>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</si>
  <si>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</si>
  <si>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</si>
  <si>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</si>
  <si>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</si>
  <si>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</si>
  <si>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</si>
  <si>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</si>
  <si>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</si>
  <si>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</si>
  <si>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</si>
  <si>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</si>
  <si>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</si>
  <si>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</si>
  <si>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</si>
  <si>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</si>
  <si>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</si>
  <si>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</si>
  <si>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</si>
  <si>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</si>
  <si>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</si>
  <si>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</si>
  <si>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</si>
  <si>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</si>
  <si>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</si>
  <si>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</si>
  <si>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</si>
  <si>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</si>
  <si>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</si>
  <si>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</si>
  <si>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</si>
  <si>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</si>
  <si>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</si>
  <si>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</si>
  <si>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</si>
  <si>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</si>
  <si>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</si>
  <si>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</si>
  <si>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</si>
  <si>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</si>
  <si>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</si>
  <si>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</si>
  <si>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</si>
  <si>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</si>
  <si>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</si>
  <si>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</si>
  <si>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</si>
  <si>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</si>
  <si>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</si>
  <si>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</si>
  <si>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</si>
  <si>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</si>
  <si>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</si>
  <si>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</si>
  <si>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</si>
  <si>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</si>
  <si>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</si>
  <si>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</si>
  <si>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</si>
  <si>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</si>
  <si>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</si>
  <si>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</si>
  <si>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</si>
  <si>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</si>
  <si>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</si>
  <si>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</si>
  <si>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</si>
  <si>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</si>
  <si>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</si>
  <si>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</si>
  <si>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</si>
  <si>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</si>
  <si>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</si>
  <si>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</si>
  <si>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</si>
  <si>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</si>
  <si>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</si>
  <si>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</si>
  <si>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</si>
  <si>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</si>
  <si>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</si>
  <si>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</si>
  <si>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</si>
  <si>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</si>
  <si>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</si>
  <si>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</si>
  <si>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</si>
  <si>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</si>
  <si>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</si>
  <si>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</si>
  <si>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</si>
  <si>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</si>
  <si>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</si>
  <si>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</si>
  <si>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</si>
  <si>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</si>
  <si>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</si>
  <si>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</si>
  <si>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</si>
  <si>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</si>
  <si>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</si>
  <si>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</si>
  <si>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</si>
  <si>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</si>
  <si>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</si>
  <si>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</si>
  <si>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</si>
  <si>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</si>
  <si>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</si>
  <si>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</si>
  <si>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</si>
  <si>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</si>
  <si>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</si>
  <si>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</si>
  <si>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</si>
  <si>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</si>
  <si>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</si>
  <si>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</si>
  <si>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</si>
  <si>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</si>
  <si>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</si>
  <si>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</si>
  <si>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</si>
  <si>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</si>
  <si>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</si>
  <si>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</si>
  <si>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</si>
  <si>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</si>
  <si>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</si>
  <si>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</si>
  <si>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</si>
  <si>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</si>
  <si>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</si>
  <si>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</si>
  <si>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</si>
  <si>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</si>
  <si>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</si>
  <si>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</si>
  <si>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</si>
  <si>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</si>
  <si>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</si>
  <si>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</si>
  <si>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</si>
  <si>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</si>
  <si>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</si>
  <si>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</si>
  <si>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</si>
  <si>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</si>
  <si>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</si>
  <si>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</si>
  <si>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</si>
  <si>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</si>
  <si>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</si>
  <si>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</si>
  <si>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</si>
  <si>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</si>
  <si>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</si>
  <si>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</si>
  <si>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</si>
  <si>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</si>
  <si>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</si>
  <si>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</si>
  <si>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</si>
  <si>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</si>
  <si>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</si>
  <si>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</si>
  <si>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</si>
  <si>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</si>
  <si>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</si>
  <si>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</si>
  <si>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</si>
  <si>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</si>
  <si>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</si>
  <si>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</si>
  <si>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</si>
  <si>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</si>
  <si>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</si>
  <si>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</si>
  <si>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</si>
  <si>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</si>
  <si>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</si>
  <si>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</si>
  <si>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</si>
  <si>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</si>
  <si>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</si>
  <si>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</si>
  <si>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</si>
  <si>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</si>
  <si>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</si>
  <si>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</si>
  <si>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</si>
  <si>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</si>
  <si>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</si>
  <si>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</si>
  <si>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</si>
  <si>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</si>
  <si>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</si>
  <si>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</si>
  <si>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</si>
  <si>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</si>
  <si>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</si>
  <si>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</si>
  <si>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</si>
  <si>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</si>
  <si>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</si>
  <si>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</si>
  <si>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</si>
  <si>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</si>
  <si>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</si>
  <si>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</si>
  <si>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</si>
  <si>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</si>
  <si>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</si>
  <si>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</si>
  <si>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</si>
  <si>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</si>
  <si>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</si>
  <si>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</si>
  <si>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</si>
  <si>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</si>
  <si>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</si>
  <si>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</si>
  <si>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</si>
  <si>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</si>
  <si>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</si>
  <si>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</si>
  <si>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</si>
  <si>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</si>
  <si>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</si>
  <si>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</si>
  <si>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</si>
  <si>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</si>
  <si>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</si>
  <si>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</si>
  <si>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</si>
  <si>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</si>
  <si>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</si>
  <si>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</si>
  <si>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</si>
  <si>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</si>
  <si>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</si>
  <si>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</si>
  <si>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</si>
  <si>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</si>
  <si>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</si>
  <si>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</si>
  <si>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</si>
  <si>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</si>
  <si>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</si>
  <si>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</si>
  <si>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</si>
  <si>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</si>
  <si>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</si>
  <si>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</si>
  <si>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</si>
  <si>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</si>
  <si>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</si>
  <si>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</si>
  <si>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</si>
  <si>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</si>
  <si>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</si>
  <si>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</si>
  <si>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</si>
  <si>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</si>
  <si>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</si>
  <si>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</si>
  <si>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</si>
  <si>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</si>
  <si>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</si>
  <si>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</si>
  <si>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</si>
  <si>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</si>
  <si>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</si>
  <si>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</si>
  <si>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</si>
  <si>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</si>
  <si>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</si>
  <si>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</si>
  <si>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</si>
  <si>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</si>
  <si>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</si>
  <si>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</si>
  <si>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</si>
  <si>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</si>
  <si>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</si>
  <si>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</si>
  <si>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</si>
  <si>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</si>
  <si>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</si>
  <si>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</si>
  <si>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</si>
  <si>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</si>
  <si>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</si>
  <si>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</si>
  <si>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</si>
  <si>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</si>
  <si>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</si>
  <si>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</si>
  <si>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</si>
  <si>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</si>
  <si>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</si>
  <si>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</si>
  <si>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</si>
  <si>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</si>
  <si>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</si>
  <si>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</si>
  <si>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</si>
  <si>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</si>
  <si>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</si>
  <si>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</si>
  <si>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</si>
  <si>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</si>
  <si>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</si>
  <si>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</si>
  <si>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</si>
  <si>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</si>
  <si>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</si>
  <si>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</si>
  <si>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</si>
  <si>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</si>
  <si>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</si>
  <si>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</si>
  <si>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</si>
  <si>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</si>
  <si>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</si>
  <si>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</si>
  <si>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</si>
  <si>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</si>
  <si>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</si>
  <si>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</si>
  <si>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</si>
  <si>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</si>
  <si>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</si>
  <si>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</si>
  <si>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</si>
  <si>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</si>
  <si>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</si>
  <si>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</si>
  <si>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</si>
  <si>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</si>
  <si>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</si>
  <si>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</si>
  <si>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</si>
  <si>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</si>
  <si>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</si>
  <si>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</si>
  <si>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</si>
  <si>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</si>
  <si>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</si>
  <si>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</si>
  <si>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</si>
  <si>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</si>
  <si>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</si>
  <si>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</si>
  <si>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</si>
  <si>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</si>
  <si>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</si>
  <si>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</si>
  <si>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</si>
  <si>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</si>
  <si>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</si>
  <si>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</si>
  <si>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</si>
  <si>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</si>
  <si>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</si>
  <si>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</si>
  <si>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</si>
  <si>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</si>
  <si>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</si>
  <si>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</si>
  <si>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</si>
  <si>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</si>
  <si>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</si>
  <si>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</si>
  <si>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</si>
  <si>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</si>
  <si>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</si>
  <si>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</si>
  <si>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</si>
  <si>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</si>
  <si>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</si>
  <si>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</si>
  <si>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</si>
  <si>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</si>
  <si>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</si>
  <si>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</si>
  <si>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</si>
  <si>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</si>
  <si>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</si>
  <si>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</si>
  <si>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</si>
  <si>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</si>
  <si>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</si>
  <si>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</si>
  <si>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</si>
  <si>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</si>
  <si>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</si>
  <si>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</si>
  <si>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</si>
  <si>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</si>
  <si>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</si>
  <si>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</si>
  <si>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</si>
  <si>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</si>
  <si>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</si>
  <si>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</si>
  <si>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</si>
  <si>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</si>
  <si>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</si>
  <si>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</si>
  <si>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</si>
  <si>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</si>
  <si>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</si>
  <si>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</si>
  <si>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</si>
  <si>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</si>
  <si>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</si>
  <si>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</si>
  <si>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</si>
  <si>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</si>
  <si>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</si>
  <si>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</si>
  <si>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</si>
  <si>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</si>
  <si>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</si>
  <si>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</si>
  <si>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</si>
  <si>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</si>
  <si>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</si>
  <si>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</si>
  <si>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</si>
  <si>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</si>
  <si>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</si>
  <si>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</si>
  <si>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</si>
  <si>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</si>
  <si>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</si>
  <si>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</si>
  <si>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</si>
  <si>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</si>
  <si>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</si>
  <si>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</si>
  <si>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</si>
  <si>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</si>
  <si>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</si>
  <si>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</si>
  <si>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</si>
  <si>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</si>
  <si>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</si>
  <si>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</si>
  <si>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</si>
  <si>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</si>
  <si>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</si>
  <si>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</si>
  <si>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</si>
  <si>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</si>
  <si>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</si>
  <si>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</si>
  <si>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</si>
  <si>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</si>
  <si>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</si>
  <si>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</si>
  <si>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</si>
  <si>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</si>
  <si>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</si>
  <si>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</si>
  <si>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</si>
  <si>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</si>
  <si>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</si>
  <si>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</si>
  <si>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</si>
  <si>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</si>
  <si>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</si>
  <si>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</si>
  <si>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</si>
  <si>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</si>
  <si>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</si>
  <si>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</si>
  <si>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</si>
  <si>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</si>
  <si>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</si>
  <si>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</si>
  <si>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</si>
  <si>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</si>
  <si>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</si>
  <si>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</si>
  <si>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</si>
  <si>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</si>
  <si>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</si>
  <si>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</si>
  <si>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</si>
  <si>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</si>
  <si>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</si>
  <si>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</si>
  <si>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</si>
  <si>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</si>
  <si>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</si>
  <si>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</si>
  <si>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</si>
  <si>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</si>
  <si>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</si>
  <si>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</si>
  <si>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</si>
  <si>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</si>
  <si>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</si>
  <si>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</si>
  <si>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</si>
  <si>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</si>
  <si>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</si>
  <si>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</si>
  <si>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</si>
  <si>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</si>
  <si>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</si>
  <si>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</si>
  <si>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</si>
  <si>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</si>
  <si>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</si>
  <si>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</si>
  <si>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</si>
  <si>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</si>
  <si>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</si>
  <si>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</si>
  <si>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</si>
  <si>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</si>
  <si>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</si>
  <si>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</si>
  <si>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</si>
  <si>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</si>
  <si>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</si>
  <si>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</si>
  <si>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</si>
  <si>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</si>
  <si>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</si>
  <si>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</si>
  <si>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</si>
  <si>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</si>
  <si>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</si>
  <si>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</si>
  <si>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</si>
  <si>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</si>
  <si>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</si>
  <si>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</si>
  <si>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</si>
  <si>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</si>
  <si>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</si>
  <si>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</si>
  <si>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</si>
  <si>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</si>
  <si>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</si>
  <si>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</si>
  <si>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</si>
  <si>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</si>
  <si>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</si>
  <si>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</si>
  <si>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</si>
  <si>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</si>
  <si>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</si>
  <si>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</si>
  <si>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</si>
  <si>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</si>
  <si>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</si>
  <si>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</si>
  <si>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</si>
  <si>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</si>
  <si>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</si>
  <si>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</si>
  <si>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</si>
  <si>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</si>
  <si>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</si>
  <si>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</si>
  <si>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</si>
  <si>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</si>
  <si>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</si>
  <si>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</si>
  <si>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</si>
  <si>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</si>
  <si>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</si>
  <si>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</si>
  <si>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</si>
  <si>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</si>
  <si>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</si>
  <si>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</si>
  <si>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</si>
  <si>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</si>
  <si>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</si>
  <si>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</si>
  <si>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</si>
  <si>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</si>
  <si>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</si>
  <si>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</si>
  <si>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</si>
  <si>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</si>
  <si>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</si>
  <si>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</si>
  <si>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</si>
  <si>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</si>
  <si>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</si>
  <si>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</si>
  <si>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</si>
  <si>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</si>
  <si>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</si>
  <si>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</si>
  <si>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</si>
  <si>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</si>
  <si>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</si>
  <si>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</si>
  <si>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</si>
  <si>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</si>
  <si>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</si>
  <si>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</si>
  <si>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</si>
  <si>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</si>
  <si>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</si>
  <si>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</si>
  <si>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</si>
  <si>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</si>
  <si>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</si>
  <si>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</si>
  <si>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</si>
  <si>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</si>
  <si>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</si>
  <si>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</si>
  <si>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</si>
  <si>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</si>
  <si>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</si>
  <si>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</si>
  <si>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</si>
  <si>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</si>
  <si>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</si>
  <si>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</si>
  <si>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</si>
  <si>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</si>
  <si>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</si>
  <si>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</si>
  <si>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</si>
  <si>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</si>
  <si>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</si>
  <si>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</si>
  <si>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</si>
  <si>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</si>
  <si>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</si>
  <si>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</si>
  <si>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</si>
  <si>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</si>
  <si>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</si>
  <si>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</si>
  <si>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</si>
  <si>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</si>
  <si>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</si>
  <si>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</si>
  <si>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</si>
  <si>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</si>
  <si>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</si>
  <si>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</si>
  <si>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</si>
  <si>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</si>
  <si>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</si>
  <si>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</si>
  <si>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</si>
  <si>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</si>
  <si>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</si>
  <si>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</si>
  <si>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</si>
  <si>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</si>
  <si>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</si>
  <si>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</si>
  <si>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</si>
  <si>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</si>
  <si>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</si>
  <si>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</si>
  <si>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</si>
  <si>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</si>
  <si>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</si>
  <si>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</si>
  <si>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</si>
  <si>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</si>
  <si>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</si>
  <si>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</si>
  <si>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</si>
  <si>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</si>
  <si>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</si>
  <si>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</si>
  <si>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</si>
  <si>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</si>
  <si>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</si>
  <si>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</si>
  <si>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</si>
  <si>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</si>
  <si>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</si>
  <si>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</si>
  <si>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</si>
  <si>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</si>
  <si>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</si>
  <si>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</si>
  <si>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</si>
  <si>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</si>
  <si>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</si>
  <si>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</si>
  <si>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</si>
  <si>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</si>
  <si>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</si>
  <si>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</si>
  <si>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</si>
  <si>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</si>
  <si>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</si>
  <si>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</si>
  <si>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</si>
  <si>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</si>
  <si>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</si>
  <si>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</si>
  <si>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</si>
  <si>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</si>
  <si>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</si>
  <si>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</si>
  <si>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</si>
  <si>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</si>
  <si>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</si>
  <si>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</si>
  <si>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</si>
  <si>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</si>
  <si>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</si>
  <si>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</si>
  <si>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</si>
  <si>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</si>
  <si>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</si>
  <si>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</si>
  <si>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</si>
  <si>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</si>
  <si>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</si>
  <si>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</si>
  <si>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</si>
  <si>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</si>
  <si>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</si>
  <si>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</si>
  <si>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</si>
  <si>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</si>
  <si>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</si>
  <si>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</si>
  <si>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</si>
  <si>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</si>
  <si>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</si>
  <si>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</si>
  <si>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</si>
  <si>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</si>
  <si>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</si>
  <si>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</si>
  <si>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</si>
  <si>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</si>
  <si>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</si>
  <si>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</si>
  <si>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</si>
  <si>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</si>
  <si>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</si>
  <si>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</si>
  <si>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</si>
  <si>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</si>
  <si>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</si>
  <si>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</si>
  <si>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</si>
  <si>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</si>
  <si>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</si>
  <si>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</si>
  <si>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</si>
  <si>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</si>
  <si>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</si>
  <si>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</si>
  <si>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</si>
  <si>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</si>
  <si>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</si>
  <si>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</si>
  <si>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</si>
  <si>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</si>
  <si>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</si>
  <si>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</si>
  <si>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</si>
  <si>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</si>
  <si>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</si>
  <si>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</si>
  <si>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</si>
  <si>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</si>
  <si>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</si>
  <si>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</si>
  <si>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</si>
  <si>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</si>
  <si>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</si>
  <si>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</si>
  <si>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</si>
  <si>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</si>
  <si>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</si>
  <si>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</si>
  <si>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</si>
  <si>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</si>
  <si>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</si>
  <si>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</si>
  <si>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</si>
  <si>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</si>
  <si>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</si>
  <si>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</si>
  <si>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</si>
  <si>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</si>
  <si>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</si>
  <si>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</si>
  <si>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</si>
  <si>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</si>
  <si>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</si>
  <si>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</si>
  <si>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</si>
  <si>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</si>
  <si>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</si>
  <si>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</si>
  <si>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</si>
  <si>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</si>
  <si>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</si>
  <si>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</si>
  <si>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</si>
  <si>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</si>
  <si>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</si>
  <si>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</si>
  <si>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</si>
  <si>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</si>
  <si>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</si>
  <si>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</si>
  <si>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</si>
  <si>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</si>
  <si>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</si>
  <si>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</si>
  <si>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</si>
  <si>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</si>
  <si>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</si>
  <si>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</si>
  <si>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</si>
  <si>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</si>
  <si>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</si>
  <si>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</si>
  <si>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</si>
  <si>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</si>
  <si>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</si>
  <si>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</si>
  <si>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</si>
  <si>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</si>
  <si>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</si>
  <si>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</si>
  <si>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</si>
  <si>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</si>
  <si>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</si>
  <si>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</si>
  <si>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</si>
  <si>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</si>
  <si>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</si>
  <si>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</si>
  <si>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</si>
  <si>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</si>
  <si>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</si>
  <si>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</si>
  <si>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</si>
  <si>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</si>
  <si>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</si>
  <si>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</si>
  <si>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</si>
  <si>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</si>
  <si>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</si>
  <si>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</si>
  <si>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</si>
  <si>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</si>
  <si>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</si>
  <si>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</si>
  <si>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</si>
  <si>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</si>
  <si>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</si>
  <si>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</si>
  <si>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</si>
  <si>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</si>
  <si>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</si>
  <si>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</si>
  <si>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</si>
  <si>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</si>
  <si>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</si>
  <si>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</si>
  <si>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</si>
  <si>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</si>
  <si>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</si>
  <si>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</si>
  <si>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</si>
  <si>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</si>
  <si>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</si>
  <si>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</si>
  <si>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</si>
  <si>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</si>
  <si>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</si>
  <si>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</si>
  <si>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</si>
  <si>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</si>
  <si>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</si>
  <si>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</si>
  <si>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</si>
  <si>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</si>
  <si>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</si>
  <si>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</si>
  <si>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</si>
  <si>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</si>
  <si>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</si>
  <si>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</si>
  <si>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</si>
  <si>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</si>
  <si>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</si>
  <si>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</si>
  <si>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</si>
  <si>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</si>
  <si>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</si>
  <si>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</si>
  <si>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</si>
  <si>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</si>
  <si>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</si>
  <si>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</si>
  <si>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</si>
  <si>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</si>
  <si>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</si>
  <si>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</si>
  <si>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</si>
  <si>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</si>
  <si>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</si>
  <si>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</si>
  <si>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</si>
  <si>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</si>
  <si>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</si>
  <si>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</si>
  <si>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</si>
  <si>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</si>
  <si>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</si>
  <si>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</si>
  <si>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</si>
  <si>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</si>
  <si>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</si>
  <si>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</si>
  <si>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</si>
  <si>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</si>
  <si>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</si>
  <si>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</si>
  <si>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</si>
  <si>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</si>
  <si>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</si>
  <si>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</si>
  <si>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</si>
  <si>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</si>
  <si>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</si>
  <si>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</si>
  <si>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</si>
  <si>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</si>
  <si>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</si>
  <si>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</si>
  <si>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</si>
  <si>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</si>
  <si>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</si>
  <si>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</si>
  <si>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</si>
  <si>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</si>
  <si>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</si>
  <si>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</si>
  <si>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</si>
  <si>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</si>
  <si>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</si>
  <si>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</si>
  <si>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</si>
  <si>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</si>
  <si>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</si>
  <si>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</si>
  <si>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</si>
  <si>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</si>
  <si>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</si>
  <si>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</si>
  <si>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</si>
  <si>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</si>
  <si>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</si>
  <si>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</si>
  <si>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</si>
  <si>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</si>
  <si>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</si>
  <si>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</si>
  <si>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</si>
  <si>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</si>
  <si>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</si>
  <si>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</si>
  <si>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</si>
  <si>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</si>
  <si>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</si>
  <si>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</si>
  <si>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</si>
  <si>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</si>
  <si>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</si>
  <si>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</si>
  <si>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</si>
  <si>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</si>
  <si>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</si>
  <si>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</si>
  <si>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</si>
  <si>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</si>
  <si>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</si>
  <si>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</si>
  <si>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</si>
  <si>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</si>
  <si>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</si>
  <si>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</si>
  <si>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</si>
  <si>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</si>
  <si>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</si>
  <si>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</si>
  <si>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</si>
  <si>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</si>
  <si>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</si>
  <si>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</si>
  <si>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</si>
  <si>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</si>
  <si>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</si>
  <si>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</si>
  <si>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</si>
  <si>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</si>
  <si>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</si>
  <si>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</si>
  <si>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</si>
  <si>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</si>
  <si>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</si>
  <si>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</si>
  <si>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</si>
  <si>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</si>
  <si>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</si>
  <si>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</si>
  <si>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</si>
  <si>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</si>
  <si>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</si>
  <si>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</si>
  <si>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</si>
  <si>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</si>
  <si>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</si>
  <si>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</si>
  <si>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</si>
  <si>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</si>
  <si>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</si>
  <si>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</si>
  <si>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</si>
  <si>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</si>
  <si>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</si>
  <si>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</si>
  <si>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</si>
  <si>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</si>
  <si>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</si>
  <si>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</si>
  <si>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</si>
  <si>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</si>
  <si>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</si>
  <si>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</si>
  <si>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</si>
  <si>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</si>
  <si>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</si>
  <si>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</si>
  <si>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</si>
  <si>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</si>
  <si>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</si>
  <si>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</si>
  <si>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</si>
  <si>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</si>
  <si>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</si>
  <si>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</si>
  <si>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</si>
  <si>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</si>
  <si>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</si>
  <si>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</si>
  <si>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</si>
  <si>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</si>
  <si>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</si>
  <si>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</si>
  <si>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</si>
  <si>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</si>
  <si>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</si>
  <si>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</si>
  <si>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</si>
  <si>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</si>
  <si>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</si>
  <si>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</si>
  <si>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</si>
  <si>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</si>
  <si>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</si>
  <si>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</si>
  <si>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</si>
  <si>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</si>
  <si>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</si>
  <si>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</si>
  <si>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</si>
  <si>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</si>
  <si>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</si>
  <si>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</si>
  <si>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</si>
  <si>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</si>
  <si>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</si>
  <si>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</si>
  <si>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</si>
  <si>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</si>
  <si>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</si>
  <si>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</si>
  <si>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</si>
  <si>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</si>
  <si>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</si>
  <si>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</si>
  <si>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</si>
  <si>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</si>
  <si>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</si>
  <si>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</si>
  <si>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</si>
  <si>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</si>
  <si>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</si>
  <si>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</si>
  <si>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</si>
  <si>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</si>
  <si>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</si>
  <si>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</si>
  <si>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</si>
  <si>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</si>
  <si>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</si>
  <si>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</si>
  <si>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</si>
  <si>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</si>
  <si>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</si>
  <si>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</si>
  <si>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</si>
  <si>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</si>
  <si>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</si>
  <si>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</si>
  <si>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</si>
  <si>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</si>
  <si>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</si>
  <si>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</si>
  <si>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</si>
  <si>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</si>
  <si>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</si>
  <si>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</si>
  <si>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</si>
  <si>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</si>
  <si>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</si>
  <si>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</si>
  <si>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</si>
  <si>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</si>
  <si>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</si>
  <si>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</si>
  <si>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</si>
  <si>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</si>
  <si>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</si>
  <si>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</si>
  <si>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</si>
  <si>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</si>
  <si>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</si>
  <si>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</si>
  <si>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</si>
  <si>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</si>
  <si>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</si>
  <si>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</si>
  <si>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</si>
  <si>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</si>
  <si>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</si>
  <si>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</si>
  <si>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</si>
  <si>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</si>
  <si>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</si>
  <si>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</si>
  <si>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</si>
  <si>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</si>
  <si>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</si>
  <si>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</si>
  <si>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</si>
  <si>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</si>
  <si>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</si>
  <si>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</si>
  <si>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</si>
  <si>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</si>
  <si>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</si>
  <si>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</si>
  <si>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</si>
  <si>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</si>
  <si>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</si>
  <si>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</si>
  <si>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</si>
  <si>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</si>
  <si>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</si>
  <si>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</si>
  <si>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</si>
  <si>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</si>
  <si>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</si>
  <si>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</si>
  <si>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</si>
  <si>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</si>
  <si>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</si>
  <si>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</si>
  <si>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</si>
  <si>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</si>
  <si>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</si>
  <si>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</si>
  <si>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</si>
  <si>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</si>
  <si>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</si>
  <si>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</si>
  <si>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</si>
  <si>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</si>
  <si>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</si>
  <si>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</si>
  <si>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</si>
  <si>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</si>
  <si>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</si>
  <si>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</si>
  <si>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</si>
  <si>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</si>
  <si>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</si>
  <si>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</si>
  <si>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</si>
  <si>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</si>
  <si>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</si>
  <si>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</si>
  <si>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</si>
  <si>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</si>
  <si>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</si>
  <si>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</si>
  <si>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</si>
  <si>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</si>
  <si>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</si>
  <si>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</si>
  <si>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</si>
  <si>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</si>
  <si>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</si>
  <si>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</si>
  <si>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</si>
  <si>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</si>
  <si>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</si>
  <si>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</si>
  <si>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</si>
  <si>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</si>
  <si>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</si>
  <si>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</si>
  <si>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</si>
  <si>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</si>
  <si>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</si>
  <si>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</si>
  <si>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</si>
  <si>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</si>
  <si>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</si>
  <si>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</si>
  <si>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</si>
  <si>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</si>
  <si>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</si>
  <si>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</si>
  <si>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</si>
  <si>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</si>
  <si>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</si>
  <si>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</si>
  <si>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</si>
  <si>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</si>
  <si>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</si>
  <si>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</si>
  <si>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</si>
  <si>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</si>
  <si>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</si>
  <si>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</si>
  <si>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</si>
  <si>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</si>
  <si>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</si>
  <si>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</si>
  <si>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</si>
  <si>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</si>
  <si>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</si>
  <si>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</si>
  <si>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</si>
  <si>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</si>
  <si>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</si>
  <si>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</si>
  <si>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</si>
  <si>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</si>
  <si>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</si>
  <si>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</si>
  <si>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</si>
  <si>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</si>
  <si>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</si>
  <si>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</si>
  <si>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</si>
  <si>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</si>
  <si>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</si>
  <si>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</si>
  <si>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</si>
  <si>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</si>
  <si>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</si>
  <si>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</si>
  <si>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</si>
  <si>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</si>
  <si>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</si>
  <si>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</si>
  <si>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</si>
  <si>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</si>
  <si>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</si>
  <si>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</si>
  <si>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</si>
  <si>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</si>
  <si>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</si>
  <si>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</si>
  <si>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</si>
  <si>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</si>
  <si>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</si>
  <si>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</si>
  <si>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</si>
  <si>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</si>
  <si>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</si>
  <si>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</si>
  <si>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</si>
  <si>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</si>
  <si>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</si>
  <si>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</si>
  <si>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</si>
  <si>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</si>
  <si>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</si>
  <si>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</si>
  <si>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</si>
  <si>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</si>
  <si>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</si>
  <si>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</si>
  <si>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</si>
  <si>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</si>
  <si>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</si>
  <si>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</si>
  <si>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</si>
  <si>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</si>
  <si>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</si>
  <si>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</si>
  <si>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</si>
  <si>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</si>
  <si>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</si>
  <si>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</si>
  <si>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</si>
  <si>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</si>
  <si>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</si>
  <si>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</si>
  <si>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</si>
  <si>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</si>
  <si>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</si>
  <si>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</si>
  <si>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</si>
  <si>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</si>
  <si>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</si>
  <si>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</si>
  <si>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</si>
  <si>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</si>
  <si>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</si>
  <si>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</si>
  <si>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</si>
  <si>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</si>
  <si>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</si>
  <si>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</si>
  <si>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</si>
  <si>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</si>
  <si>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</si>
  <si>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</si>
  <si>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</si>
  <si>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</si>
  <si>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</si>
  <si>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</si>
  <si>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</si>
  <si>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</si>
  <si>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</si>
  <si>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</si>
  <si>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</si>
  <si>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</si>
  <si>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</si>
  <si>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</si>
  <si>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</si>
  <si>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</si>
  <si>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</si>
  <si>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</si>
  <si>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</si>
  <si>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</si>
  <si>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</si>
  <si>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</si>
  <si>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</si>
  <si>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</si>
  <si>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</si>
  <si>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</si>
  <si>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</si>
  <si>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</si>
  <si>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</si>
  <si>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</si>
  <si>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</si>
  <si>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</si>
  <si>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</si>
  <si>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</si>
  <si>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</si>
  <si>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</si>
  <si>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</si>
  <si>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</si>
  <si>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</si>
  <si>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</si>
  <si>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</si>
  <si>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</si>
  <si>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</si>
  <si>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</si>
  <si>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</si>
  <si>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</si>
  <si>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</si>
  <si>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</si>
  <si>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</si>
  <si>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</si>
  <si>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</si>
  <si>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</si>
  <si>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</si>
  <si>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</si>
  <si>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</si>
  <si>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</si>
  <si>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</si>
  <si>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</si>
  <si>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</si>
  <si>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</si>
  <si>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</si>
  <si>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</si>
  <si>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</si>
  <si>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</si>
  <si>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</si>
  <si>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</si>
  <si>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</si>
  <si>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</si>
  <si>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</si>
  <si>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</si>
  <si>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</si>
  <si>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</si>
  <si>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</si>
  <si>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</si>
  <si>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</si>
  <si>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</si>
  <si>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</si>
  <si>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</si>
  <si>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</si>
  <si>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</si>
  <si>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</si>
  <si>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</si>
  <si>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</si>
  <si>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</si>
  <si>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</si>
  <si>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</si>
  <si>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</si>
  <si>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</si>
  <si>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</si>
  <si>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</si>
  <si>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</si>
  <si>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</si>
  <si>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</si>
  <si>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</si>
  <si>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</si>
  <si>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</si>
  <si>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</si>
  <si>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</si>
  <si>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</si>
  <si>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</si>
  <si>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</si>
  <si>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</si>
  <si>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</si>
  <si>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</si>
  <si>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</si>
  <si>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</si>
  <si>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</si>
  <si>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</si>
  <si>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</si>
  <si>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</si>
  <si>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</si>
  <si>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</si>
  <si>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</si>
  <si>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</si>
  <si>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</si>
  <si>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</si>
  <si>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</si>
  <si>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</si>
  <si>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</si>
  <si>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</si>
  <si>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</si>
  <si>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</si>
  <si>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</si>
  <si>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</si>
  <si>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</si>
  <si>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</si>
  <si>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</si>
  <si>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</si>
  <si>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</si>
  <si>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</si>
  <si>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</si>
  <si>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</si>
  <si>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</si>
  <si>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</si>
  <si>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</si>
  <si>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</si>
  <si>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</si>
  <si>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</si>
  <si>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</si>
  <si>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</si>
  <si>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</si>
  <si>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</si>
  <si>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</si>
  <si>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</si>
  <si>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</si>
  <si>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</si>
  <si>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</si>
  <si>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</si>
  <si>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</si>
  <si>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</si>
  <si>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</si>
  <si>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</si>
  <si>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</si>
  <si>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</si>
  <si>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</si>
  <si>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</si>
  <si>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</si>
  <si>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</si>
  <si>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</si>
  <si>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</si>
  <si>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</si>
  <si>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</si>
  <si>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</si>
  <si>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</si>
  <si>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</si>
  <si>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</si>
  <si>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</si>
  <si>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</si>
  <si>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</si>
  <si>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</si>
  <si>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</si>
  <si>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</si>
  <si>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</si>
  <si>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</si>
  <si>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</si>
  <si>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</si>
  <si>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</si>
  <si>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</si>
  <si>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</si>
  <si>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</si>
  <si>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</si>
  <si>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</si>
  <si>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</si>
  <si>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</si>
  <si>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</si>
  <si>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</si>
  <si>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</si>
  <si>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</si>
  <si>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</si>
  <si>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</si>
  <si>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</si>
  <si>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</si>
  <si>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</si>
  <si>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</si>
  <si>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</si>
  <si>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</si>
  <si>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</si>
  <si>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</si>
  <si>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</si>
  <si>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</si>
  <si>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</si>
  <si>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</si>
  <si>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</si>
  <si>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</si>
  <si>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</si>
  <si>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</si>
  <si>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</si>
  <si>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</si>
  <si>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</si>
  <si>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</si>
  <si>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</si>
  <si>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</si>
  <si>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</si>
  <si>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</si>
  <si>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</si>
  <si>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</si>
  <si>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</si>
  <si>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</si>
  <si>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</si>
  <si>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</si>
  <si>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</si>
  <si>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</si>
  <si>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</si>
  <si>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</si>
  <si>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</si>
  <si>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</si>
  <si>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</si>
  <si>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</si>
  <si>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</si>
  <si>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</si>
  <si>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</si>
  <si>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</si>
  <si>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</si>
  <si>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</si>
  <si>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</si>
  <si>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</si>
  <si>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</si>
  <si>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</si>
  <si>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</si>
  <si>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</si>
  <si>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</si>
  <si>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</si>
  <si>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</si>
  <si>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</si>
  <si>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</si>
  <si>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</si>
  <si>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</si>
  <si>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</si>
  <si>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</si>
  <si>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</si>
  <si>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</si>
  <si>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</si>
  <si>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</si>
  <si>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</si>
  <si>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</si>
  <si>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</si>
  <si>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</si>
  <si>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</si>
  <si>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</si>
  <si>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</si>
  <si>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</si>
  <si>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</si>
  <si>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</si>
  <si>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</si>
  <si>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</si>
  <si>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</si>
  <si>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</si>
  <si>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</si>
  <si>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</si>
  <si>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</si>
  <si>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</si>
  <si>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</si>
  <si>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</si>
  <si>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</si>
  <si>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</si>
  <si>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</si>
  <si>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</si>
  <si>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</si>
  <si>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</si>
  <si>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</si>
  <si>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</si>
  <si>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</si>
  <si>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</si>
  <si>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</si>
  <si>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</si>
  <si>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</si>
  <si>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</si>
  <si>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</si>
  <si>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</si>
  <si>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</si>
  <si>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</si>
  <si>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</si>
  <si>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</si>
  <si>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</si>
  <si>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</si>
  <si>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</si>
  <si>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</si>
  <si>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</si>
  <si>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</si>
  <si>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</si>
  <si>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</si>
  <si>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</si>
  <si>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</si>
  <si>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</si>
  <si>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</si>
  <si>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</si>
  <si>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</si>
  <si>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</si>
  <si>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</si>
  <si>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</si>
  <si>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</si>
  <si>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</si>
  <si>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</si>
  <si>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</si>
  <si>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</si>
  <si>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</si>
  <si>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</si>
  <si>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</si>
  <si>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</si>
  <si>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</si>
  <si>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</si>
  <si>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</si>
  <si>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</si>
  <si>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</si>
  <si>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</si>
  <si>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</si>
  <si>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</si>
  <si>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</si>
  <si>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</si>
  <si>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</si>
  <si>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</si>
  <si>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</si>
  <si>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</si>
  <si>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</si>
  <si>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</si>
  <si>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</si>
  <si>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</si>
  <si>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</si>
  <si>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</si>
  <si>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</si>
  <si>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</si>
  <si>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</si>
  <si>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</si>
  <si>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</si>
  <si>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</si>
  <si>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</si>
  <si>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</si>
  <si>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</si>
  <si>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</si>
  <si>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</si>
  <si>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</si>
  <si>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</si>
  <si>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</si>
  <si>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</si>
  <si>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</si>
  <si>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</si>
  <si>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</si>
  <si>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</si>
  <si>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</si>
  <si>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</si>
  <si>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</si>
  <si>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</si>
  <si>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</si>
  <si>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</si>
  <si>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</si>
  <si>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</si>
  <si>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</si>
  <si>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</si>
  <si>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</si>
  <si>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</si>
  <si>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</si>
  <si>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</si>
  <si>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</si>
  <si>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</si>
  <si>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</si>
  <si>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</si>
  <si>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</si>
  <si>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</si>
  <si>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</si>
  <si>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</si>
  <si>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</si>
  <si>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</si>
  <si>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</si>
  <si>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</si>
  <si>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</si>
  <si>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</si>
  <si>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</si>
  <si>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</si>
  <si>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</si>
  <si>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</si>
  <si>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</si>
  <si>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</si>
  <si>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</si>
  <si>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</si>
  <si>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</si>
  <si>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</si>
  <si>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</si>
  <si>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</si>
  <si>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</si>
  <si>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</si>
  <si>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</si>
  <si>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</si>
  <si>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</si>
  <si>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</si>
  <si>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</si>
  <si>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</si>
  <si>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</si>
  <si>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</si>
  <si>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</si>
  <si>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</si>
  <si>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</si>
  <si>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</si>
  <si>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</si>
  <si>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</si>
  <si>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</si>
  <si>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</si>
  <si>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</si>
  <si>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</si>
  <si>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</si>
  <si>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</si>
  <si>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</si>
  <si>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</si>
  <si>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</si>
  <si>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</si>
  <si>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</si>
  <si>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</si>
  <si>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</si>
  <si>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</si>
  <si>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</si>
  <si>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</si>
  <si>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</si>
  <si>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</si>
  <si>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</si>
  <si>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</si>
  <si>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</si>
  <si>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</si>
  <si>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</si>
  <si>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</si>
  <si>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</si>
  <si>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</si>
  <si>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</si>
  <si>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</si>
  <si>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</si>
  <si>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</si>
  <si>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</si>
  <si>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</si>
  <si>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</si>
  <si>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</si>
  <si>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</si>
  <si>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</si>
  <si>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</si>
  <si>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</si>
  <si>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</si>
  <si>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</si>
  <si>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</si>
  <si>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</si>
  <si>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</si>
  <si>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</si>
  <si>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</si>
  <si>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</si>
  <si>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</si>
  <si>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</si>
  <si>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</si>
  <si>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</si>
  <si>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</si>
  <si>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</si>
  <si>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</si>
  <si>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</si>
  <si>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</si>
  <si>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</si>
  <si>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</si>
  <si>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</si>
  <si>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</si>
  <si>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</si>
  <si>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</si>
  <si>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</si>
  <si>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</si>
  <si>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</si>
  <si>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</si>
  <si>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</si>
  <si>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</si>
  <si>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</si>
  <si>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</si>
  <si>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</si>
  <si>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</si>
  <si>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</si>
  <si>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</si>
  <si>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</si>
  <si>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</si>
  <si>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</si>
  <si>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</si>
  <si>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</si>
  <si>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</si>
  <si>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</si>
  <si>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</si>
  <si>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</si>
  <si>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</si>
  <si>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</si>
  <si>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</si>
  <si>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</si>
  <si>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</si>
  <si>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</si>
  <si>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</si>
  <si>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</si>
  <si>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</si>
  <si>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</si>
  <si>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</si>
  <si>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</si>
  <si>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</si>
  <si>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</si>
  <si>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</si>
  <si>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</si>
  <si>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</si>
  <si>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</si>
  <si>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</si>
  <si>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</si>
  <si>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</si>
  <si>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</si>
  <si>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</si>
  <si>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</si>
  <si>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</si>
  <si>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</si>
  <si>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</si>
  <si>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</si>
  <si>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</si>
  <si>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</si>
  <si>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</si>
  <si>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</si>
  <si>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</si>
  <si>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</si>
  <si>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</si>
  <si>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</si>
  <si>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</si>
  <si>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</si>
  <si>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</si>
  <si>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</si>
  <si>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</si>
  <si>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</si>
  <si>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</si>
  <si>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</si>
  <si>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</si>
  <si>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</si>
  <si>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</si>
  <si>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</si>
  <si>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</si>
  <si>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</si>
  <si>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</si>
  <si>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</si>
  <si>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</si>
  <si>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</si>
  <si>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</si>
  <si>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</si>
  <si>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</si>
  <si>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</si>
  <si>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</si>
  <si>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</si>
  <si>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</si>
  <si>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</si>
  <si>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</si>
  <si>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</si>
  <si>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</si>
  <si>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</si>
  <si>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</si>
  <si>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</si>
  <si>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</si>
  <si>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</si>
  <si>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</si>
  <si>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</si>
  <si>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</si>
  <si>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</si>
  <si>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</si>
  <si>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</si>
  <si>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</si>
  <si>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</si>
  <si>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</si>
  <si>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</si>
  <si>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</si>
  <si>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</si>
  <si>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</si>
  <si>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</si>
  <si>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</si>
  <si>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</si>
  <si>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</si>
  <si>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</si>
  <si>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</si>
  <si>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</si>
  <si>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</si>
  <si>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</si>
  <si>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</si>
  <si>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</si>
  <si>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</si>
  <si>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</si>
  <si>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</si>
  <si>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</si>
  <si>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</si>
  <si>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</si>
  <si>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</si>
  <si>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</si>
  <si>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</si>
  <si>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</si>
  <si>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</si>
  <si>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</si>
  <si>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</si>
  <si>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</si>
  <si>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</si>
  <si>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</si>
  <si>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</si>
  <si>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</si>
  <si>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</si>
  <si>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</si>
  <si>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</si>
  <si>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</si>
  <si>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</si>
  <si>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</si>
  <si>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</si>
  <si>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</si>
  <si>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</si>
  <si>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</si>
  <si>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</si>
  <si>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</si>
  <si>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</si>
  <si>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</si>
  <si>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</si>
  <si>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</si>
  <si>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</si>
  <si>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</si>
  <si>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</si>
  <si>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</si>
  <si>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</si>
  <si>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</si>
  <si>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</si>
  <si>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</si>
  <si>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</si>
  <si>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</si>
  <si>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</si>
  <si>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</si>
  <si>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</si>
  <si>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</si>
  <si>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</si>
  <si>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</si>
  <si>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</si>
  <si>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</si>
  <si>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</si>
  <si>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</si>
  <si>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</si>
  <si>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</si>
  <si>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</si>
  <si>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</si>
  <si>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</si>
  <si>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</si>
  <si>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</si>
  <si>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</si>
  <si>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</si>
  <si>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</si>
  <si>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</si>
  <si>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</si>
  <si>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</si>
  <si>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</si>
  <si>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</si>
  <si>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</si>
  <si>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</si>
  <si>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</si>
  <si>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</si>
  <si>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</si>
  <si>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</si>
  <si>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</si>
  <si>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</si>
  <si>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</si>
  <si>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</si>
  <si>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</si>
  <si>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</si>
  <si>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</si>
  <si>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</si>
  <si>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</si>
  <si>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</si>
  <si>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</si>
  <si>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</si>
  <si>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</si>
  <si>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</si>
  <si>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</si>
  <si>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</si>
  <si>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</si>
  <si>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</si>
  <si>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</si>
  <si>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</si>
  <si>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</si>
  <si>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</si>
  <si>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</si>
  <si>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</si>
  <si>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</si>
  <si>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</si>
  <si>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</si>
  <si>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</si>
  <si>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</si>
  <si>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</si>
  <si>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</si>
  <si>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</si>
  <si>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</si>
  <si>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</si>
  <si>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</si>
  <si>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</si>
  <si>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</si>
  <si>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</si>
  <si>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</si>
  <si>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</si>
  <si>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</si>
  <si>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</si>
  <si>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</si>
  <si>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</si>
  <si>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</si>
  <si>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</si>
  <si>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</si>
  <si>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</si>
  <si>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</si>
  <si>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</si>
  <si>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</si>
  <si>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</si>
  <si>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</si>
  <si>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</si>
  <si>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</si>
  <si>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</si>
  <si>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</si>
  <si>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</si>
  <si>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</si>
  <si>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</si>
  <si>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</si>
  <si>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</si>
  <si>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</si>
  <si>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</si>
  <si>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</si>
  <si>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</si>
  <si>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</si>
  <si>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</si>
  <si>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</si>
  <si>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</si>
  <si>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</si>
  <si>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</si>
  <si>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</si>
  <si>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</si>
  <si>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</si>
  <si>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</si>
  <si>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</si>
  <si>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</si>
  <si>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</si>
  <si>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</si>
  <si>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</si>
  <si>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</si>
  <si>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</si>
  <si>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</si>
  <si>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</si>
  <si>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</si>
  <si>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</si>
  <si>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</si>
  <si>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</si>
  <si>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</si>
  <si>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</si>
  <si>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</si>
  <si>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</si>
  <si>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</si>
  <si>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</si>
  <si>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</si>
  <si>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</si>
  <si>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</si>
  <si>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</si>
  <si>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</si>
  <si>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</si>
  <si>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</si>
  <si>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</si>
  <si>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</si>
  <si>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</si>
  <si>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</si>
  <si>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</si>
  <si>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</si>
  <si>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</si>
  <si>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</si>
  <si>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</si>
  <si>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</si>
  <si>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</si>
  <si>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</si>
  <si>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</si>
  <si>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</si>
  <si>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</si>
  <si>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</si>
  <si>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</si>
  <si>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</si>
  <si>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</si>
  <si>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</si>
  <si>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</si>
  <si>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</si>
  <si>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</si>
  <si>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</si>
  <si>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</si>
  <si>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</si>
  <si>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</si>
  <si>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</si>
  <si>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</si>
  <si>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</si>
  <si>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</si>
  <si>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</si>
  <si>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</si>
  <si>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</si>
  <si>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</si>
  <si>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</si>
  <si>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</si>
  <si>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</si>
  <si>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</si>
  <si>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</si>
  <si>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</si>
  <si>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</si>
  <si>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</si>
  <si>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</si>
  <si>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</si>
  <si>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</si>
  <si>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</si>
  <si>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</si>
  <si>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</si>
  <si>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</si>
  <si>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</si>
  <si>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</si>
  <si>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</si>
  <si>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</si>
  <si>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</si>
  <si>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</si>
  <si>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</si>
  <si>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</si>
  <si>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</si>
  <si>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</si>
  <si>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</si>
  <si>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</si>
  <si>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</si>
  <si>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</si>
  <si>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</si>
  <si>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</si>
  <si>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</si>
  <si>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</si>
  <si>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</si>
  <si>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</si>
  <si>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</si>
  <si>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</si>
  <si>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</si>
  <si>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</si>
  <si>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</si>
  <si>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</si>
  <si>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</si>
  <si>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</si>
  <si>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</si>
  <si>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</si>
  <si>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</si>
  <si>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</si>
  <si>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</si>
  <si>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</si>
  <si>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</si>
  <si>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</si>
  <si>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</si>
  <si>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</si>
  <si>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</si>
  <si>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</si>
  <si>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</si>
  <si>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</si>
  <si>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</si>
  <si>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</si>
  <si>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</si>
  <si>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</si>
  <si>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</si>
  <si>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</si>
  <si>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</si>
  <si>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</si>
  <si>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</si>
  <si>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</si>
  <si>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</si>
  <si>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</si>
  <si>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</si>
  <si>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</si>
  <si>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</si>
  <si>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</si>
  <si>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</si>
  <si>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</si>
  <si>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</si>
  <si>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</si>
  <si>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</si>
  <si>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</si>
  <si>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</si>
  <si>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</si>
  <si>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</si>
  <si>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</si>
  <si>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</si>
  <si>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</si>
  <si>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</si>
  <si>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</si>
  <si>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</si>
  <si>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</si>
  <si>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</si>
  <si>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</si>
  <si>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</si>
  <si>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</si>
  <si>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</si>
  <si>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</si>
  <si>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</si>
  <si>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</si>
  <si>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</si>
  <si>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</si>
  <si>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</si>
  <si>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</si>
  <si>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</si>
  <si>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</si>
  <si>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</si>
  <si>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</si>
  <si>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</si>
  <si>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</si>
  <si>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</si>
  <si>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</si>
  <si>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</si>
  <si>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</si>
  <si>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</si>
  <si>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</si>
  <si>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</si>
  <si>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</si>
  <si>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</si>
  <si>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</si>
  <si>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</si>
  <si>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</si>
  <si>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</si>
  <si>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</si>
  <si>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</si>
  <si>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</si>
  <si>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</si>
  <si>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</si>
  <si>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</si>
  <si>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</si>
  <si>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</si>
  <si>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</si>
  <si>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</si>
  <si>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</si>
  <si>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</si>
  <si>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</si>
  <si>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</si>
  <si>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</si>
  <si>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</si>
  <si>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</si>
  <si>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</si>
  <si>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</si>
  <si>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</si>
  <si>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</si>
  <si>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</si>
  <si>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</si>
  <si>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</si>
  <si>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</si>
  <si>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</si>
  <si>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</si>
  <si>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</si>
  <si>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</si>
  <si>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</si>
  <si>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</si>
  <si>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</si>
  <si>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</si>
  <si>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</si>
  <si>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</si>
  <si>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</si>
  <si>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</si>
  <si>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</si>
  <si>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</si>
  <si>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</si>
  <si>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</si>
  <si>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</si>
  <si>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</si>
  <si>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</si>
  <si>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</si>
  <si>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</si>
  <si>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</si>
  <si>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</si>
  <si>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</si>
  <si>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</si>
  <si>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</si>
  <si>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</si>
  <si>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</si>
  <si>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</si>
  <si>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</si>
  <si>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</si>
  <si>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</si>
  <si>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</si>
  <si>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</si>
  <si>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</si>
  <si>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</si>
  <si>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</si>
  <si>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</si>
  <si>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</si>
  <si>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</si>
  <si>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</si>
  <si>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</si>
  <si>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</si>
  <si>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</si>
  <si>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</si>
  <si>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</si>
  <si>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</si>
  <si>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</si>
  <si>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</si>
  <si>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</si>
  <si>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</si>
  <si>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</si>
  <si>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</si>
  <si>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</si>
  <si>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</si>
  <si>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</si>
  <si>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</si>
  <si>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</si>
  <si>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</si>
  <si>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</si>
  <si>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</si>
  <si>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</si>
  <si>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</si>
  <si>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</si>
  <si>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</si>
  <si>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</si>
  <si>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</si>
  <si>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</si>
  <si>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</si>
  <si>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</si>
  <si>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</si>
  <si>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</si>
  <si>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</si>
  <si>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</si>
  <si>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</si>
  <si>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</si>
  <si>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</si>
  <si>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</si>
  <si>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</si>
  <si>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</si>
  <si>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</si>
  <si>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</si>
  <si>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</si>
  <si>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</si>
  <si>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</si>
  <si>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</si>
  <si>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</si>
  <si>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</si>
  <si>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</si>
  <si>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</si>
  <si>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</si>
  <si>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</si>
  <si>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</si>
  <si>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</si>
  <si>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</si>
  <si>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</si>
  <si>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</si>
  <si>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</si>
  <si>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</si>
  <si>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</si>
  <si>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</si>
  <si>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</si>
  <si>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</si>
  <si>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</si>
  <si>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</si>
  <si>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</si>
  <si>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</si>
  <si>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</si>
  <si>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</si>
  <si>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</si>
  <si>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</si>
  <si>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</si>
  <si>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</si>
  <si>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</si>
  <si>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</si>
  <si>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</si>
  <si>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</si>
  <si>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</si>
  <si>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</si>
  <si>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</si>
  <si>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</si>
  <si>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</si>
  <si>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</si>
  <si>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</si>
  <si>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</si>
  <si>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</si>
  <si>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</si>
  <si>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</si>
  <si>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</si>
  <si>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</si>
  <si>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</si>
  <si>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</si>
  <si>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</si>
  <si>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</si>
  <si>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</si>
  <si>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</si>
  <si>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</si>
  <si>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</si>
  <si>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</si>
  <si>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</si>
  <si>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</si>
  <si>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</si>
  <si>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</si>
  <si>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</si>
  <si>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</si>
  <si>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</si>
  <si>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</si>
  <si>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</si>
  <si>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</si>
  <si>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</si>
  <si>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</si>
  <si>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</si>
  <si>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</si>
  <si>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</si>
  <si>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</si>
  <si>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</si>
  <si>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</si>
  <si>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</si>
  <si>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</si>
  <si>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</si>
  <si>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</si>
  <si>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</si>
  <si>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</si>
  <si>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</si>
  <si>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</si>
  <si>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</si>
  <si>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</si>
  <si>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</si>
  <si>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</si>
  <si>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</si>
  <si>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</si>
  <si>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</si>
  <si>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</si>
  <si>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</si>
  <si>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</si>
  <si>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</si>
  <si>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</si>
  <si>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</si>
  <si>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</si>
  <si>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</si>
  <si>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</si>
  <si>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</si>
  <si>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</si>
  <si>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</si>
  <si>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</si>
  <si>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</si>
  <si>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</si>
  <si>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</si>
  <si>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</si>
  <si>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</si>
  <si>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</si>
  <si>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</si>
  <si>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</si>
  <si>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</si>
  <si>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</si>
  <si>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</si>
  <si>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</si>
  <si>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</si>
  <si>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</si>
  <si>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</si>
  <si>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</si>
  <si>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</si>
  <si>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</si>
  <si>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</si>
  <si>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</si>
  <si>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</si>
  <si>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</si>
  <si>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</si>
  <si>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</si>
  <si>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</si>
  <si>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</si>
  <si>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</si>
  <si>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</si>
  <si>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</si>
  <si>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</si>
  <si>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</si>
  <si>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</si>
  <si>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</si>
  <si>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</si>
  <si>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</si>
  <si>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</si>
  <si>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</si>
  <si>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</si>
  <si>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</si>
  <si>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</si>
  <si>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</si>
  <si>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</si>
  <si>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</si>
  <si>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</si>
  <si>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</si>
  <si>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</si>
  <si>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</si>
  <si>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</si>
  <si>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</si>
  <si>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</si>
  <si>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</si>
  <si>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</si>
  <si>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</si>
  <si>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</si>
  <si>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</si>
  <si>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</si>
  <si>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</si>
  <si>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</si>
  <si>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</si>
  <si>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</si>
  <si>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</si>
  <si>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</si>
  <si>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</si>
  <si>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</si>
  <si>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</si>
  <si>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</si>
  <si>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</si>
  <si>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</si>
  <si>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</si>
  <si>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</si>
  <si>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</si>
  <si>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</si>
  <si>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</si>
  <si>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</si>
  <si>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</si>
  <si>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</si>
  <si>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</si>
  <si>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</si>
  <si>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</si>
  <si>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</si>
  <si>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</si>
  <si>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</si>
  <si>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</si>
  <si>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</si>
  <si>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</si>
  <si>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</si>
  <si>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</si>
  <si>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</si>
  <si>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</si>
  <si>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</si>
  <si>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</si>
  <si>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</si>
  <si>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</si>
  <si>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</si>
  <si>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</si>
  <si>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</si>
  <si>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</si>
  <si>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</si>
  <si>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</si>
  <si>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</si>
  <si>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</si>
  <si>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</si>
  <si>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</si>
  <si>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</si>
  <si>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</si>
  <si>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</si>
  <si>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</si>
  <si>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</si>
  <si>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</si>
  <si>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</si>
  <si>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</si>
  <si>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</si>
  <si>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</si>
  <si>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</si>
  <si>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</si>
  <si>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</si>
  <si>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</si>
  <si>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</si>
  <si>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</si>
  <si>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</si>
  <si>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</si>
  <si>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</si>
  <si>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</si>
  <si>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</si>
  <si>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</si>
  <si>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</si>
  <si>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</si>
  <si>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</si>
  <si>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</si>
  <si>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</si>
  <si>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</si>
  <si>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</si>
  <si>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</si>
  <si>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</si>
  <si>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</si>
  <si>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</si>
  <si>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</si>
  <si>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</si>
  <si>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</si>
  <si>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</si>
  <si>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</si>
  <si>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</si>
  <si>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</si>
  <si>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</si>
  <si>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</si>
  <si>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</si>
  <si>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</si>
  <si>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</si>
  <si>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</si>
  <si>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</si>
  <si>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</si>
  <si>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</si>
  <si>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</si>
  <si>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</si>
  <si>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</si>
  <si>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</si>
  <si>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</si>
  <si>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</si>
  <si>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</si>
  <si>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</si>
  <si>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</si>
  <si>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</si>
  <si>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</si>
  <si>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</si>
  <si>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</si>
  <si>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</si>
  <si>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</si>
  <si>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</si>
  <si>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</si>
  <si>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</si>
  <si>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</si>
  <si>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</si>
  <si>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</si>
  <si>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</si>
  <si>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</si>
  <si>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</si>
  <si>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</si>
  <si>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</si>
  <si>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</si>
  <si>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</si>
  <si>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</si>
  <si>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</si>
  <si>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</si>
  <si>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</si>
  <si>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</si>
  <si>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</si>
  <si>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</si>
  <si>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</si>
  <si>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</si>
  <si>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</si>
  <si>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</si>
  <si>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</si>
  <si>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</si>
  <si>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</si>
  <si>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</si>
  <si>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</si>
  <si>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</si>
  <si>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</si>
  <si>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</si>
  <si>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</si>
  <si>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</si>
  <si>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</si>
  <si>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</si>
  <si>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</si>
  <si>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</si>
  <si>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</si>
  <si>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</si>
  <si>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</si>
  <si>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</si>
  <si>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</si>
  <si>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</si>
  <si>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</si>
  <si>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</si>
  <si>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</si>
  <si>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</si>
  <si>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</si>
  <si>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</si>
  <si>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</si>
  <si>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</si>
  <si>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</si>
  <si>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</si>
  <si>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</si>
  <si>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</si>
  <si>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</si>
  <si>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</si>
  <si>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</si>
  <si>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</si>
  <si>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</si>
  <si>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</si>
  <si>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</si>
  <si>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</si>
  <si>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</si>
  <si>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</si>
  <si>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</si>
  <si>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</si>
  <si>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</si>
  <si>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</si>
  <si>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</si>
  <si>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</si>
  <si>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</si>
  <si>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</si>
  <si>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</si>
  <si>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</si>
  <si>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</si>
  <si>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</si>
  <si>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</si>
  <si>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</si>
  <si>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</si>
  <si>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</si>
  <si>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</si>
  <si>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</si>
  <si>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</si>
  <si>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</si>
  <si>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</si>
  <si>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</si>
  <si>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</si>
  <si>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</si>
  <si>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</si>
  <si>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</si>
  <si>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</si>
  <si>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</si>
  <si>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</si>
  <si>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</si>
  <si>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</si>
  <si>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</si>
  <si>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</si>
  <si>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</si>
  <si>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</si>
  <si>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</si>
  <si>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</si>
  <si>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</si>
  <si>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</si>
  <si>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</si>
  <si>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</si>
  <si>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</si>
  <si>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</si>
  <si>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</si>
  <si>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</si>
  <si>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</si>
  <si>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</si>
  <si>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</si>
  <si>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</si>
  <si>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</si>
  <si>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</si>
  <si>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</si>
  <si>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</si>
  <si>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</si>
  <si>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</si>
  <si>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</si>
  <si>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</si>
  <si>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</si>
  <si>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</si>
  <si>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</si>
  <si>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</si>
  <si>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</si>
  <si>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</si>
  <si>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</si>
  <si>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</si>
  <si>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</si>
  <si>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</si>
  <si>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</si>
  <si>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</si>
  <si>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</si>
  <si>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</si>
  <si>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</si>
  <si>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</si>
  <si>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</si>
  <si>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</si>
  <si>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</si>
  <si>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</si>
  <si>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</si>
  <si>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</si>
  <si>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</si>
  <si>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</si>
  <si>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</si>
  <si>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</si>
  <si>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</si>
  <si>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</si>
  <si>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</si>
  <si>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</si>
  <si>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</si>
  <si>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</si>
  <si>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</si>
  <si>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</si>
  <si>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</si>
  <si>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</si>
  <si>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</si>
  <si>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</si>
  <si>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</si>
  <si>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</si>
  <si>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</si>
  <si>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</si>
  <si>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</si>
  <si>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</si>
  <si>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</si>
  <si>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</si>
  <si>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</si>
  <si>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</si>
  <si>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</si>
  <si>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</si>
  <si>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</si>
  <si>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</si>
  <si>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</si>
  <si>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</si>
  <si>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</si>
  <si>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</si>
  <si>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</si>
  <si>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</si>
  <si>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</si>
  <si>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</si>
  <si>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</si>
  <si>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</si>
  <si>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</si>
  <si>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</si>
  <si>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</si>
  <si>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</si>
  <si>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</si>
  <si>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</si>
  <si>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</si>
  <si>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</si>
  <si>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</si>
  <si>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</si>
  <si>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</si>
  <si>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</si>
  <si>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</si>
  <si>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</si>
  <si>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</si>
  <si>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</si>
  <si>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</si>
  <si>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</si>
  <si>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</si>
  <si>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</si>
  <si>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</si>
  <si>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</si>
  <si>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</si>
  <si>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</si>
  <si>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</si>
  <si>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</si>
  <si>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</si>
  <si>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</si>
  <si>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</si>
  <si>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</si>
  <si>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</si>
  <si>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</si>
  <si>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</si>
  <si>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</si>
  <si>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</si>
  <si>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</si>
  <si>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</si>
  <si>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</si>
  <si>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</si>
  <si>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</si>
  <si>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</si>
  <si>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</si>
  <si>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</si>
  <si>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</si>
  <si>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</si>
  <si>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</si>
  <si>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</si>
  <si>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</si>
  <si>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</si>
  <si>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</si>
  <si>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</si>
  <si>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</si>
  <si>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</si>
  <si>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</si>
  <si>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</si>
  <si>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</si>
  <si>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</si>
  <si>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</si>
  <si>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</si>
  <si>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</si>
  <si>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</si>
  <si>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</si>
  <si>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</si>
  <si>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</si>
  <si>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</si>
  <si>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</si>
  <si>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</si>
  <si>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</si>
  <si>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</si>
  <si>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</si>
  <si>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</si>
  <si>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</si>
  <si>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</si>
  <si>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</si>
  <si>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</si>
  <si>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</si>
  <si>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</si>
  <si>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</si>
  <si>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</si>
  <si>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</si>
  <si>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</si>
  <si>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</si>
  <si>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</si>
  <si>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</si>
  <si>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</si>
  <si>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</si>
  <si>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</si>
  <si>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</si>
  <si>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</si>
  <si>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</si>
  <si>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</si>
  <si>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</si>
  <si>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</si>
  <si>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</si>
  <si>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</si>
  <si>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</si>
  <si>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</si>
  <si>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</si>
  <si>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</si>
  <si>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</si>
  <si>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</si>
  <si>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</si>
  <si>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</si>
  <si>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</si>
  <si>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</si>
  <si>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</si>
  <si>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</si>
  <si>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</si>
  <si>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</si>
  <si>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</si>
  <si>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</si>
  <si>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</si>
  <si>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</si>
  <si>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</si>
  <si>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</si>
  <si>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</si>
  <si>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</si>
  <si>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</si>
  <si>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</si>
  <si>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</si>
  <si>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</si>
  <si>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</si>
  <si>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</si>
  <si>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</si>
  <si>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</si>
  <si>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</si>
  <si>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</si>
  <si>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</si>
  <si>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</si>
  <si>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</si>
  <si>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</si>
  <si>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</si>
  <si>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</si>
  <si>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</si>
  <si>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</si>
  <si>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</si>
  <si>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</si>
  <si>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</si>
  <si>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</si>
  <si>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</si>
  <si>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</si>
  <si>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</si>
  <si>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</si>
  <si>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</si>
  <si>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</si>
  <si>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</si>
  <si>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</si>
  <si>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</si>
  <si>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</si>
  <si>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</si>
  <si>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</si>
  <si>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</si>
  <si>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</si>
  <si>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</si>
  <si>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</si>
  <si>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</si>
  <si>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</si>
  <si>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</si>
  <si>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</si>
  <si>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</si>
  <si>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</si>
  <si>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</si>
  <si>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</si>
  <si>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</si>
  <si>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</si>
  <si>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</si>
  <si>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</si>
  <si>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</si>
  <si>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</si>
  <si>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</si>
  <si>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</si>
  <si>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</si>
  <si>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</si>
  <si>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</si>
  <si>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</si>
  <si>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</si>
  <si>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</si>
  <si>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</si>
  <si>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</si>
  <si>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</si>
  <si>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</si>
  <si>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</si>
  <si>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</si>
  <si>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</si>
  <si>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</si>
  <si>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</si>
  <si>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</si>
  <si>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</si>
  <si>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</si>
  <si>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</si>
  <si>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</si>
  <si>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</si>
  <si>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</si>
  <si>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</si>
  <si>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</si>
  <si>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</si>
  <si>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</si>
  <si>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</si>
  <si>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</si>
  <si>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</si>
  <si>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</si>
  <si>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</si>
  <si>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</si>
  <si>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</si>
  <si>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</si>
  <si>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</si>
  <si>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</si>
  <si>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</si>
  <si>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</si>
  <si>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</si>
  <si>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</si>
  <si>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</si>
  <si>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</si>
  <si>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</si>
  <si>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</si>
  <si>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</si>
  <si>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</si>
  <si>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</si>
  <si>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</si>
  <si>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</si>
  <si>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</si>
  <si>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</si>
  <si>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</si>
  <si>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</si>
  <si>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</si>
  <si>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</si>
  <si>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</si>
  <si>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</si>
  <si>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</si>
  <si>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</si>
  <si>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</si>
  <si>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</si>
  <si>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</si>
  <si>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</si>
  <si>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</si>
  <si>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</si>
  <si>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</si>
  <si>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</si>
  <si>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</si>
  <si>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</si>
  <si>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</si>
  <si>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</si>
  <si>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</si>
  <si>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</si>
  <si>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</si>
  <si>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</si>
  <si>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</si>
  <si>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</si>
  <si>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</si>
  <si>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</si>
  <si>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</si>
  <si>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</si>
  <si>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</si>
  <si>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</si>
  <si>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</si>
  <si>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</si>
  <si>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</si>
  <si>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</si>
  <si>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</si>
  <si>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</si>
  <si>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</si>
  <si>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</si>
  <si>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</si>
  <si>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</si>
  <si>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</si>
  <si>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</si>
  <si>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</si>
  <si>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</si>
  <si>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</si>
  <si>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</si>
  <si>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</si>
  <si>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</si>
  <si>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</si>
  <si>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</si>
  <si>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</si>
  <si>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</si>
  <si>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</si>
  <si>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</si>
  <si>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</si>
  <si>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</si>
  <si>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</si>
  <si>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</si>
  <si>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</si>
  <si>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</si>
  <si>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</si>
  <si>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</si>
  <si>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</si>
  <si>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</si>
  <si>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</si>
  <si>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</si>
  <si>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</si>
  <si>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</si>
  <si>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</si>
  <si>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</si>
  <si>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</si>
  <si>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</si>
  <si>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</si>
  <si>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</si>
  <si>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</si>
  <si>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</si>
  <si>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</si>
  <si>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</si>
  <si>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</si>
  <si>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</si>
  <si>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</si>
  <si>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</si>
  <si>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</si>
  <si>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</si>
  <si>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</si>
  <si>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</si>
  <si>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</si>
  <si>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</si>
  <si>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</si>
  <si>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</si>
  <si>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</si>
  <si>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</si>
  <si>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</si>
  <si>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</si>
  <si>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</si>
  <si>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</si>
  <si>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</si>
  <si>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</si>
  <si>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</si>
  <si>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</si>
  <si>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</si>
  <si>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</si>
  <si>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</si>
  <si>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</si>
  <si>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</si>
  <si>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</si>
  <si>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</si>
  <si>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</si>
  <si>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</si>
  <si>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</si>
  <si>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</si>
  <si>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</si>
  <si>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</si>
  <si>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</si>
  <si>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</si>
  <si>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</si>
  <si>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</si>
  <si>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</si>
  <si>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</si>
  <si>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</si>
  <si>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</si>
  <si>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</si>
  <si>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</si>
  <si>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</si>
  <si>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</si>
  <si>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</si>
  <si>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</si>
  <si>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</si>
  <si>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</si>
  <si>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</si>
  <si>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</si>
  <si>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</si>
  <si>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</si>
  <si>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</si>
  <si>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</si>
  <si>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</si>
  <si>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</si>
  <si>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</si>
  <si>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</si>
  <si>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</si>
  <si>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</si>
  <si>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</si>
  <si>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</si>
  <si>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</si>
  <si>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</si>
  <si>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</si>
  <si>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</si>
  <si>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</si>
  <si>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</si>
  <si>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</si>
  <si>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</si>
  <si>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</si>
  <si>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</si>
  <si>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</si>
  <si>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</si>
  <si>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</si>
  <si>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</si>
  <si>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</si>
  <si>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</si>
  <si>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</si>
  <si>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</si>
  <si>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</si>
  <si>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</si>
  <si>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</si>
  <si>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</si>
  <si>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</si>
  <si>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</si>
  <si>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</si>
  <si>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</si>
  <si>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</si>
  <si>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</si>
  <si>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</si>
  <si>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</si>
  <si>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</si>
  <si>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</si>
  <si>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</si>
  <si>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</si>
  <si>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</si>
  <si>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</si>
  <si>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</si>
  <si>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</si>
  <si>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</si>
  <si>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</si>
  <si>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</si>
  <si>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</si>
  <si>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</si>
  <si>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</si>
  <si>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</si>
  <si>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</si>
  <si>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</si>
  <si>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</si>
  <si>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</si>
  <si>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</si>
  <si>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</si>
  <si>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</si>
  <si>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</si>
  <si>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</si>
  <si>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</si>
  <si>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</si>
  <si>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</si>
  <si>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</si>
  <si>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</si>
  <si>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</si>
  <si>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</si>
  <si>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</si>
  <si>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</si>
  <si>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</si>
  <si>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</si>
  <si>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</si>
  <si>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</si>
  <si>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</si>
  <si>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</si>
  <si>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</si>
  <si>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</si>
  <si>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</si>
  <si>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</si>
  <si>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</si>
  <si>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</si>
  <si>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</si>
  <si>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</si>
  <si>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</si>
  <si>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</si>
  <si>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</si>
  <si>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</si>
  <si>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</si>
  <si>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</si>
  <si>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</si>
  <si>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</si>
  <si>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</si>
  <si>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</si>
  <si>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</si>
  <si>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</si>
  <si>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</si>
  <si>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</si>
  <si>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</si>
  <si>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</si>
  <si>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</si>
  <si>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</si>
  <si>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</si>
  <si>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</si>
  <si>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</si>
  <si>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</si>
  <si>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</si>
  <si>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</si>
  <si>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</si>
  <si>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</si>
  <si>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</si>
  <si>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</si>
  <si>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</si>
  <si>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</si>
  <si>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</si>
  <si>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</si>
  <si>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</si>
  <si>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</si>
  <si>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</si>
  <si>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</si>
  <si>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</si>
  <si>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</si>
  <si>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</si>
  <si>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</si>
  <si>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</si>
  <si>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</si>
  <si>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</si>
  <si>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</si>
  <si>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</si>
  <si>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</si>
  <si>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</si>
  <si>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</si>
  <si>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</si>
  <si>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</si>
  <si>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</si>
  <si>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</si>
  <si>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</si>
  <si>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</si>
  <si>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</si>
  <si>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</si>
  <si>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</si>
  <si>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</si>
  <si>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</si>
  <si>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</si>
  <si>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</si>
  <si>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</si>
  <si>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</si>
  <si>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</si>
  <si>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</si>
  <si>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</si>
  <si>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</si>
  <si>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</si>
  <si>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</si>
  <si>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</si>
  <si>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</si>
  <si>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</si>
  <si>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</si>
  <si>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</si>
  <si>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</si>
  <si>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</si>
  <si>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</si>
  <si>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</si>
  <si>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</si>
  <si>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</si>
  <si>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</si>
  <si>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</si>
  <si>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</si>
  <si>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</si>
  <si>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</si>
  <si>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</si>
  <si>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</si>
  <si>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</si>
  <si>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</si>
  <si>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</si>
  <si>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</si>
  <si>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</si>
  <si>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</si>
  <si>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</si>
  <si>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</si>
  <si>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</si>
  <si>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</si>
  <si>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</si>
  <si>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</si>
  <si>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</si>
  <si>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</si>
  <si>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</si>
  <si>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</si>
  <si>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</si>
  <si>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</si>
  <si>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</si>
  <si>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</si>
  <si>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</si>
  <si>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</si>
  <si>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</si>
  <si>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</si>
  <si>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</si>
  <si>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</si>
  <si>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</si>
  <si>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</si>
  <si>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</si>
  <si>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</si>
  <si>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</si>
  <si>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</si>
  <si>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</si>
  <si>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</si>
  <si>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</si>
  <si>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</si>
  <si>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</si>
  <si>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</si>
  <si>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</si>
  <si>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</si>
  <si>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</si>
  <si>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</si>
  <si>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</si>
  <si>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</si>
  <si>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</si>
  <si>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</si>
  <si>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</si>
  <si>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</si>
  <si>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</si>
  <si>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</si>
  <si>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</si>
  <si>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</si>
  <si>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</si>
  <si>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</si>
  <si>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</si>
  <si>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</si>
  <si>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</si>
  <si>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</si>
  <si>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</si>
  <si>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</si>
  <si>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</si>
  <si>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</si>
  <si>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</si>
  <si>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</si>
  <si>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</si>
  <si>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</si>
  <si>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</si>
  <si>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</si>
  <si>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</si>
  <si>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</si>
  <si>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</si>
  <si>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</si>
  <si>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</si>
  <si>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</si>
  <si>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</si>
  <si>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</si>
  <si>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</si>
  <si>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</si>
  <si>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</si>
  <si>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</si>
  <si>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</si>
  <si>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</si>
  <si>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</si>
  <si>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</si>
  <si>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</si>
  <si>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</si>
  <si>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</si>
  <si>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</si>
  <si>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</si>
  <si>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</si>
  <si>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</si>
  <si>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</si>
  <si>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</si>
  <si>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</si>
  <si>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</si>
  <si>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</si>
  <si>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</si>
  <si>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</si>
  <si>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</si>
  <si>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</si>
  <si>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</si>
  <si>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</si>
  <si>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</si>
  <si>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</si>
  <si>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</si>
  <si>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</si>
  <si>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</si>
  <si>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</si>
  <si>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</si>
  <si>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</si>
  <si>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</si>
  <si>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</si>
  <si>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</si>
  <si>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</si>
  <si>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</si>
  <si>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</si>
  <si>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</si>
  <si>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</si>
  <si>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</si>
  <si>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</si>
  <si>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</si>
  <si>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</si>
  <si>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</si>
  <si>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</si>
  <si>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</si>
  <si>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</si>
  <si>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</si>
  <si>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</si>
  <si>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</si>
  <si>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</si>
  <si>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</si>
  <si>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</si>
  <si>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</si>
  <si>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</si>
  <si>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</si>
  <si>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</si>
  <si>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</si>
  <si>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</si>
  <si>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</si>
  <si>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</si>
  <si>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</si>
  <si>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</si>
  <si>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</si>
  <si>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</si>
  <si>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</si>
  <si>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</si>
  <si>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</si>
  <si>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</si>
  <si>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</si>
  <si>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</si>
  <si>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</si>
  <si>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</si>
  <si>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</si>
  <si>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</si>
  <si>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</si>
  <si>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</si>
  <si>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</si>
  <si>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</si>
  <si>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</si>
  <si>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</si>
  <si>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</si>
  <si>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</si>
  <si>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</si>
  <si>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</si>
  <si>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</si>
  <si>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</si>
  <si>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</si>
  <si>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</si>
  <si>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</si>
  <si>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</si>
  <si>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</si>
  <si>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</si>
  <si>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</si>
  <si>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</si>
  <si>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</si>
  <si>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</si>
  <si>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</si>
  <si>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</si>
  <si>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</si>
  <si>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</si>
  <si>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</si>
  <si>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</si>
  <si>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</si>
  <si>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</si>
  <si>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</si>
  <si>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</si>
  <si>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</si>
  <si>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</si>
  <si>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</si>
  <si>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</si>
  <si>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</si>
  <si>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</si>
  <si>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</si>
  <si>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</si>
  <si>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</si>
  <si>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</si>
  <si>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</si>
  <si>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</si>
  <si>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</si>
  <si>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</si>
  <si>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</si>
  <si>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</si>
  <si>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</si>
  <si>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</si>
  <si>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</si>
  <si>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</si>
  <si>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</si>
  <si>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</si>
  <si>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</si>
  <si>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</si>
  <si>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</si>
  <si>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</si>
  <si>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</si>
  <si>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</si>
  <si>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</si>
  <si>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</si>
  <si>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</si>
  <si>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</si>
  <si>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</si>
  <si>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</si>
  <si>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</si>
  <si>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</si>
  <si>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</si>
  <si>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</si>
  <si>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</si>
  <si>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</si>
  <si>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</si>
  <si>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</si>
  <si>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</si>
  <si>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</si>
  <si>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</si>
  <si>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</si>
  <si>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</si>
  <si>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</si>
  <si>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</si>
  <si>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</si>
  <si>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</si>
  <si>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</si>
  <si>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</si>
  <si>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</si>
  <si>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</si>
  <si>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</si>
  <si>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</si>
  <si>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</si>
  <si>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</si>
  <si>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</si>
  <si>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</si>
  <si>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</si>
  <si>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</si>
  <si>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</si>
  <si>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</si>
  <si>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</si>
  <si>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</si>
  <si>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</si>
  <si>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</si>
  <si>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</si>
  <si>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</si>
  <si>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</si>
  <si>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</si>
  <si>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</si>
  <si>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</si>
  <si>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</si>
  <si>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</si>
  <si>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</si>
  <si>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</si>
  <si>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</si>
  <si>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</si>
  <si>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</si>
  <si>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</si>
  <si>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</si>
  <si>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</si>
  <si>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</si>
  <si>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</si>
  <si>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</si>
  <si>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</si>
  <si>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</si>
  <si>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</si>
  <si>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</si>
  <si>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</si>
  <si>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</si>
  <si>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</si>
  <si>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</si>
  <si>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</si>
  <si>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</si>
  <si>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</si>
  <si>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</si>
  <si>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</si>
  <si>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</si>
  <si>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</si>
  <si>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</si>
  <si>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</si>
  <si>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</si>
  <si>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</si>
  <si>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</si>
  <si>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</si>
  <si>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</si>
  <si>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</si>
  <si>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</si>
  <si>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</si>
  <si>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</si>
  <si>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</si>
  <si>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</si>
  <si>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</si>
  <si>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</si>
  <si>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</si>
  <si>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</si>
  <si>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</si>
  <si>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</si>
  <si>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</si>
  <si>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</si>
  <si>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</si>
  <si>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</si>
  <si>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</si>
  <si>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</si>
  <si>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</si>
  <si>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</si>
  <si>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</si>
  <si>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</si>
  <si>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</si>
  <si>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</si>
  <si>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</si>
  <si>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</si>
  <si>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</si>
  <si>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</si>
  <si>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</si>
  <si>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</si>
  <si>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</si>
  <si>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</si>
  <si>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</si>
  <si>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</si>
  <si>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</si>
  <si>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</si>
  <si>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</si>
  <si>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</si>
  <si>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</si>
  <si>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</si>
  <si>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</si>
  <si>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</si>
  <si>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</si>
  <si>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</si>
  <si>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</si>
  <si>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</si>
  <si>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</si>
  <si>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</si>
  <si>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</si>
  <si>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</si>
  <si>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</si>
  <si>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</si>
  <si>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</si>
  <si>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</si>
  <si>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</si>
  <si>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</si>
  <si>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</si>
  <si>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</si>
  <si>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</si>
  <si>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</si>
  <si>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</si>
  <si>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</si>
  <si>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</si>
  <si>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</si>
  <si>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</si>
  <si>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</si>
  <si>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</si>
  <si>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</si>
  <si>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</si>
  <si>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</si>
  <si>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</si>
  <si>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</si>
  <si>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</si>
  <si>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</si>
  <si>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</si>
  <si>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</si>
  <si>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</si>
  <si>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</si>
  <si>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</si>
  <si>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</si>
  <si>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</si>
  <si>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</si>
  <si>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</si>
  <si>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</si>
  <si>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</si>
  <si>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</si>
  <si>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</si>
  <si>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</si>
  <si>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</si>
  <si>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</si>
  <si>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</si>
  <si>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</si>
  <si>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</si>
  <si>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</si>
  <si>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</si>
  <si>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</si>
  <si>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</si>
  <si>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</si>
  <si>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</si>
  <si>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</si>
  <si>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</si>
  <si>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</si>
  <si>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</si>
  <si>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</si>
  <si>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</si>
  <si>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</si>
  <si>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</si>
  <si>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</si>
  <si>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</si>
  <si>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</si>
  <si>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</si>
  <si>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</si>
  <si>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</si>
  <si>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</si>
  <si>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</si>
  <si>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</si>
  <si>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</si>
  <si>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</si>
  <si>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</si>
  <si>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</si>
  <si>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</si>
  <si>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</si>
  <si>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</si>
  <si>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</si>
  <si>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</si>
  <si>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</si>
  <si>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</si>
  <si>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</si>
  <si>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</si>
  <si>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</si>
  <si>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</si>
  <si>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</si>
  <si>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</si>
  <si>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</si>
  <si>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</si>
  <si>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</si>
  <si>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</si>
  <si>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</si>
  <si>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</si>
  <si>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</si>
  <si>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</si>
  <si>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</si>
  <si>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</si>
  <si>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</si>
  <si>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</si>
  <si>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</si>
  <si>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</si>
  <si>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</si>
  <si>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</si>
  <si>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</si>
  <si>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</si>
  <si>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</si>
  <si>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</si>
  <si>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</si>
  <si>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</si>
  <si>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</si>
  <si>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</si>
  <si>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</si>
  <si>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</si>
  <si>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</si>
  <si>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</si>
  <si>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</si>
  <si>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</si>
  <si>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</si>
  <si>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</si>
  <si>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</si>
  <si>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</si>
  <si>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</si>
  <si>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</si>
  <si>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</si>
  <si>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</si>
  <si>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</si>
  <si>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</si>
  <si>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</si>
  <si>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</si>
  <si>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</si>
  <si>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</si>
  <si>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</si>
  <si>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</si>
  <si>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</si>
  <si>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</si>
  <si>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</si>
  <si>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</si>
  <si>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</si>
  <si>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</si>
  <si>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</si>
  <si>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</si>
  <si>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</si>
  <si>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</si>
  <si>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</si>
  <si>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</si>
  <si>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</si>
  <si>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</si>
  <si>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</si>
  <si>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</si>
  <si>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</si>
  <si>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</si>
  <si>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</si>
  <si>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</si>
  <si>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</si>
  <si>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</si>
  <si>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</si>
  <si>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</si>
  <si>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</si>
  <si>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</si>
  <si>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</si>
  <si>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</si>
  <si>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</si>
  <si>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</si>
  <si>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</si>
  <si>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</si>
  <si>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</si>
  <si>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</si>
  <si>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</si>
  <si>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</si>
  <si>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</si>
  <si>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</si>
  <si>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</si>
  <si>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</si>
  <si>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</si>
  <si>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</si>
  <si>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</si>
  <si>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</si>
  <si>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</si>
  <si>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</si>
  <si>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</si>
  <si>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</si>
  <si>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</si>
  <si>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</si>
  <si>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</si>
  <si>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</si>
  <si>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</si>
  <si>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</si>
  <si>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</si>
  <si>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</si>
  <si>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</si>
  <si>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</si>
  <si>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</si>
  <si>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</si>
  <si>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</si>
  <si>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</si>
  <si>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</si>
  <si>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</si>
  <si>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</si>
  <si>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</si>
  <si>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</si>
  <si>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</si>
  <si>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</si>
  <si>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</si>
  <si>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</si>
  <si>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</si>
  <si>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</si>
  <si>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</si>
  <si>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</si>
  <si>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</si>
  <si>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</si>
  <si>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</si>
  <si>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</si>
  <si>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</si>
  <si>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</si>
  <si>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</si>
  <si>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</si>
  <si>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</si>
  <si>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</si>
  <si>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</si>
  <si>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</si>
  <si>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</si>
  <si>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</si>
  <si>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</si>
  <si>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</si>
  <si>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</si>
  <si>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</si>
  <si>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</si>
  <si>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</si>
  <si>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</si>
  <si>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</si>
  <si>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</si>
  <si>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</si>
  <si>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</si>
  <si>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</si>
  <si>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</si>
  <si>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</si>
  <si>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</si>
  <si>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</si>
  <si>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</si>
  <si>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</si>
  <si>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</si>
  <si>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</si>
  <si>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</si>
  <si>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</si>
  <si>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</si>
  <si>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</si>
  <si>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</si>
  <si>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</si>
  <si>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</si>
  <si>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</si>
  <si>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</si>
  <si>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</si>
  <si>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</si>
  <si>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</si>
  <si>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</si>
  <si>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</si>
  <si>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</si>
  <si>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</si>
  <si>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</si>
  <si>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</si>
  <si>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</si>
  <si>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</si>
  <si>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</si>
  <si>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</si>
  <si>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</si>
  <si>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</si>
  <si>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</si>
  <si>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</si>
  <si>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</si>
  <si>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</si>
  <si>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</si>
  <si>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</si>
  <si>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</si>
  <si>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</si>
  <si>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</si>
  <si>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</si>
  <si>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</si>
  <si>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</si>
  <si>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</si>
  <si>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</si>
  <si>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</si>
  <si>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</si>
  <si>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</si>
  <si>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</si>
  <si>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</si>
  <si>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</si>
  <si>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</si>
  <si>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</si>
  <si>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</si>
  <si>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</si>
  <si>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</si>
  <si>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</si>
  <si>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</si>
  <si>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</si>
  <si>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</si>
  <si>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</si>
  <si>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</si>
  <si>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</si>
  <si>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</si>
  <si>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</si>
  <si>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</si>
  <si>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</si>
  <si>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</si>
  <si>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</si>
  <si>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</si>
  <si>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</si>
  <si>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</si>
  <si>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</si>
  <si>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</si>
  <si>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</si>
  <si>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</si>
  <si>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</si>
  <si>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</si>
  <si>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</si>
  <si>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</si>
  <si>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</si>
  <si>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</si>
  <si>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</si>
  <si>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</si>
  <si>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</si>
  <si>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</si>
  <si>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</si>
  <si>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</si>
  <si>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</si>
  <si>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</si>
  <si>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</si>
  <si>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</si>
  <si>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</si>
  <si>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</si>
  <si>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</si>
  <si>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</si>
  <si>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</si>
  <si>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</si>
  <si>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</si>
  <si>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</si>
  <si>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</si>
  <si>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</si>
  <si>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</si>
  <si>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</si>
  <si>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</si>
  <si>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</si>
  <si>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</si>
  <si>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</si>
  <si>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</si>
  <si>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</si>
  <si>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</si>
  <si>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</si>
  <si>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</si>
  <si>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</si>
  <si>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</si>
  <si>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</si>
  <si>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</si>
  <si>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</si>
  <si>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</si>
  <si>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</si>
  <si>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</si>
  <si>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</si>
  <si>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</si>
  <si>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</si>
  <si>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</si>
  <si>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</si>
  <si>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</si>
  <si>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</si>
  <si>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</si>
  <si>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</si>
  <si>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</si>
  <si>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</si>
  <si>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</si>
  <si>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</si>
  <si>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</si>
  <si>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</si>
  <si>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</si>
  <si>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</si>
  <si>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</si>
  <si>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</si>
  <si>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</si>
  <si>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</si>
  <si>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</si>
  <si>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</si>
  <si>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</si>
  <si>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</si>
  <si>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</si>
  <si>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</si>
  <si>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</si>
  <si>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</si>
  <si>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</si>
  <si>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</si>
  <si>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</si>
  <si>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</si>
  <si>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</si>
  <si>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</si>
  <si>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</si>
  <si>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</si>
  <si>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</si>
  <si>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</si>
  <si>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</si>
  <si>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</si>
  <si>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</si>
  <si>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</si>
  <si>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</si>
  <si>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</si>
  <si>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</si>
  <si>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</si>
  <si>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</si>
  <si>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</si>
  <si>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</si>
  <si>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</si>
  <si>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</si>
  <si>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</si>
  <si>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</si>
  <si>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</si>
  <si>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</si>
  <si>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</si>
  <si>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</si>
  <si>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</si>
  <si>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</si>
  <si>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</si>
  <si>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</si>
  <si>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</si>
  <si>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</si>
  <si>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</si>
  <si>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</si>
  <si>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</si>
  <si>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</si>
  <si>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</si>
  <si>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</si>
  <si>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</si>
  <si>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</si>
  <si>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</si>
  <si>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</si>
  <si>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</si>
  <si>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</si>
  <si>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</si>
  <si>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</si>
  <si>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</si>
  <si>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</si>
  <si>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</si>
  <si>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</si>
  <si>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</si>
  <si>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</si>
  <si>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</si>
  <si>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</si>
  <si>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</si>
  <si>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</si>
  <si>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</si>
  <si>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</si>
  <si>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</si>
  <si>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</si>
  <si>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</si>
  <si>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</si>
  <si>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</si>
  <si>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</si>
  <si>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</si>
  <si>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</si>
  <si>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</si>
  <si>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</si>
  <si>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</si>
  <si>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</si>
  <si>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</si>
  <si>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</si>
  <si>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</si>
  <si>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</si>
  <si>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</si>
  <si>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</si>
  <si>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</si>
  <si>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</si>
  <si>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</si>
  <si>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</si>
  <si>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</si>
  <si>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</si>
  <si>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</si>
  <si>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</si>
  <si>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</si>
  <si>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</si>
  <si>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</si>
  <si>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</si>
  <si>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</si>
  <si>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</si>
  <si>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</si>
  <si>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</si>
  <si>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</si>
  <si>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</si>
  <si>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</si>
  <si>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</si>
  <si>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</si>
  <si>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</si>
  <si>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</si>
  <si>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</si>
  <si>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</si>
  <si>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</si>
  <si>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</si>
  <si>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</si>
  <si>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</si>
  <si>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</si>
  <si>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</si>
  <si>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</si>
  <si>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</si>
  <si>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</si>
  <si>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</si>
  <si>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</si>
  <si>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</si>
  <si>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</si>
  <si>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</si>
  <si>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</si>
  <si>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</si>
  <si>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</si>
  <si>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</si>
  <si>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</si>
  <si>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</si>
  <si>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</si>
  <si>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</si>
  <si>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</si>
  <si>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</si>
  <si>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</si>
  <si>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</si>
  <si>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</si>
  <si>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</si>
  <si>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</si>
  <si>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</si>
  <si>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</si>
  <si>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</si>
  <si>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</si>
  <si>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</si>
  <si>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</si>
  <si>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</si>
  <si>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</si>
  <si>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</si>
  <si>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</si>
  <si>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</si>
  <si>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</si>
  <si>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</si>
  <si>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</si>
  <si>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</si>
  <si>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</si>
  <si>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</si>
  <si>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</si>
  <si>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</si>
  <si>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</si>
  <si>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</si>
  <si>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</si>
  <si>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</si>
  <si>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</si>
  <si>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</si>
  <si>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</si>
  <si>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</si>
  <si>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</si>
  <si>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</si>
  <si>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</si>
  <si>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</si>
  <si>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</si>
  <si>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</si>
  <si>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</si>
  <si>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</si>
  <si>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</si>
  <si>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</si>
  <si>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</si>
  <si>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</si>
  <si>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</si>
  <si>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</si>
  <si>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</si>
  <si>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</si>
  <si>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</si>
  <si>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</si>
  <si>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</si>
  <si>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</si>
  <si>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</si>
  <si>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</si>
  <si>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</si>
  <si>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</si>
  <si>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</si>
  <si>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</si>
  <si>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</si>
  <si>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</si>
  <si>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</si>
  <si>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</si>
  <si>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</si>
  <si>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</si>
  <si>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</si>
  <si>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</si>
  <si>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</si>
  <si>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</si>
  <si>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</si>
  <si>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</si>
  <si>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</si>
  <si>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</si>
  <si>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</si>
  <si>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</si>
  <si>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</si>
  <si>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</si>
  <si>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</si>
  <si>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</si>
  <si>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</si>
  <si>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</si>
  <si>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</si>
  <si>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</si>
  <si>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</si>
  <si>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</si>
  <si>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</si>
  <si>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</si>
  <si>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</si>
  <si>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</si>
  <si>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</si>
  <si>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</si>
  <si>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</si>
  <si>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</si>
  <si>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</si>
  <si>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</si>
  <si>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</si>
  <si>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</si>
  <si>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</si>
  <si>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</si>
  <si>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</si>
  <si>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</si>
  <si>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</si>
  <si>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</si>
  <si>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</si>
  <si>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</si>
  <si>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</si>
  <si>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</si>
  <si>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</si>
  <si>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</si>
  <si>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</si>
  <si>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</si>
  <si>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</si>
  <si>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</si>
  <si>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</si>
  <si>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</si>
  <si>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</si>
  <si>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</si>
  <si>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</si>
  <si>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</si>
  <si>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</si>
  <si>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</si>
  <si>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</si>
  <si>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</si>
  <si>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</si>
  <si>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</si>
  <si>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</si>
  <si>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</si>
  <si>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</si>
  <si>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</si>
  <si>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</si>
  <si>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</si>
  <si>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</si>
  <si>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</si>
  <si>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</si>
  <si>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</si>
  <si>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</si>
  <si>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</si>
  <si>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</si>
  <si>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</si>
  <si>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</si>
  <si>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</si>
  <si>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</si>
  <si>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</si>
  <si>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</si>
  <si>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</si>
  <si>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</si>
  <si>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</si>
  <si>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</si>
  <si>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</si>
  <si>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</si>
  <si>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</si>
  <si>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</si>
  <si>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</si>
  <si>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</si>
  <si>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</si>
  <si>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</si>
  <si>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</si>
  <si>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</si>
  <si>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</si>
  <si>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</si>
  <si>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</si>
  <si>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</si>
  <si>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</si>
  <si>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</si>
  <si>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</si>
  <si>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</si>
  <si>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</si>
  <si>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</si>
  <si>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</si>
  <si>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</si>
  <si>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</si>
  <si>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</si>
  <si>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</si>
  <si>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</si>
  <si>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</si>
  <si>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</si>
  <si>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</si>
  <si>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</si>
  <si>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</si>
  <si>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</si>
  <si>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</si>
  <si>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</si>
  <si>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</si>
  <si>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</si>
  <si>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</si>
  <si>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</si>
  <si>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</si>
  <si>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</si>
  <si>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</si>
  <si>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</si>
  <si>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</si>
  <si>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</si>
  <si>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</si>
  <si>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</si>
  <si>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</si>
  <si>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</si>
  <si>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</si>
  <si>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</si>
  <si>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</si>
  <si>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</si>
  <si>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</si>
  <si>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</si>
  <si>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</si>
  <si>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</si>
  <si>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</si>
  <si>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</si>
  <si>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</si>
  <si>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</si>
  <si>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</si>
  <si>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</si>
  <si>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</si>
  <si>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</si>
  <si>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</si>
  <si>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</si>
  <si>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</si>
  <si>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</si>
  <si>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</si>
  <si>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</si>
  <si>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</si>
  <si>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</si>
  <si>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</si>
  <si>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</si>
  <si>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</si>
  <si>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</si>
  <si>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</si>
  <si>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</si>
  <si>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</si>
  <si>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</si>
  <si>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</si>
  <si>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</si>
  <si>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</si>
  <si>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</si>
  <si>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</si>
  <si>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</si>
  <si>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</si>
  <si>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</si>
  <si>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</si>
  <si>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</si>
  <si>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</si>
  <si>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</si>
  <si>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</si>
  <si>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</si>
  <si>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</si>
  <si>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</si>
  <si>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</si>
  <si>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</si>
  <si>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</si>
  <si>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</si>
  <si>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</si>
  <si>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</si>
  <si>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</si>
  <si>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</si>
  <si>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</si>
  <si>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</si>
  <si>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</si>
  <si>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</si>
  <si>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</si>
  <si>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</si>
  <si>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</si>
  <si>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</si>
  <si>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</si>
  <si>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</si>
  <si>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</si>
  <si>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</si>
  <si>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</si>
  <si>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</si>
  <si>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</si>
  <si>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</si>
  <si>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</si>
  <si>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</si>
  <si>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</si>
  <si>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</si>
  <si>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</si>
  <si>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</si>
  <si>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</si>
  <si>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</si>
  <si>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</si>
  <si>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</si>
  <si>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</si>
  <si>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</si>
  <si>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</si>
  <si>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</si>
  <si>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</si>
  <si>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</si>
  <si>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</si>
  <si>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</si>
  <si>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</si>
  <si>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</si>
  <si>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</si>
  <si>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</si>
  <si>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</si>
  <si>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</si>
  <si>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</si>
  <si>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</si>
  <si>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</si>
  <si>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</si>
  <si>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</si>
  <si>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</si>
  <si>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</si>
  <si>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</si>
  <si>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</si>
  <si>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</si>
  <si>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</si>
  <si>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</si>
  <si>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</si>
  <si>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</si>
  <si>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</si>
  <si>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</si>
  <si>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</si>
  <si>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</si>
  <si>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</si>
  <si>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</si>
  <si>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</si>
  <si>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</si>
  <si>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</si>
  <si>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</si>
  <si>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</si>
  <si>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</si>
  <si>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</si>
  <si>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</si>
  <si>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</si>
  <si>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</si>
  <si>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</si>
  <si>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</si>
  <si>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</si>
  <si>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</si>
  <si>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</si>
  <si>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</si>
  <si>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</si>
  <si>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</si>
  <si>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</si>
  <si>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</si>
  <si>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</si>
  <si>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</si>
  <si>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</si>
  <si>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</si>
  <si>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</si>
  <si>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</si>
  <si>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</si>
  <si>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</si>
  <si>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</si>
  <si>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</si>
  <si>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</si>
  <si>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</si>
  <si>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</si>
  <si>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</si>
  <si>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</si>
  <si>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</si>
  <si>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</si>
  <si>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</si>
  <si>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</si>
  <si>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</si>
  <si>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</si>
  <si>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</si>
  <si>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</si>
  <si>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</si>
  <si>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</si>
  <si>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</si>
  <si>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</si>
  <si>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</si>
  <si>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</si>
  <si>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</si>
  <si>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</si>
  <si>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</si>
  <si>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</si>
  <si>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</si>
  <si>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</si>
  <si>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</si>
  <si>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</si>
  <si>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</si>
  <si>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</si>
  <si>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</si>
  <si>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</si>
  <si>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</si>
  <si>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</si>
  <si>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</si>
  <si>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</si>
  <si>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</si>
  <si>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</si>
  <si>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</si>
  <si>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</si>
  <si>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</si>
  <si>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</si>
  <si>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</si>
  <si>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</si>
  <si>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</si>
  <si>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</si>
  <si>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</si>
  <si>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</si>
  <si>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</si>
  <si>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</si>
  <si>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</si>
  <si>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</si>
  <si>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</si>
  <si>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</si>
  <si>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</si>
  <si>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</si>
  <si>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</si>
  <si>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</si>
  <si>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</si>
  <si>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</si>
  <si>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</si>
  <si>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</si>
  <si>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</si>
  <si>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</si>
  <si>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</si>
  <si>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</si>
  <si>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</si>
  <si>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</si>
  <si>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</si>
  <si>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</si>
  <si>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</si>
  <si>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</si>
  <si>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</si>
  <si>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</si>
  <si>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</si>
  <si>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</si>
  <si>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</si>
  <si>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</si>
  <si>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</si>
  <si>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</si>
  <si>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</si>
  <si>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</si>
  <si>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</si>
  <si>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</si>
  <si>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</si>
  <si>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</si>
  <si>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</si>
  <si>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</si>
  <si>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</si>
  <si>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</si>
  <si>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</si>
  <si>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</si>
  <si>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</si>
  <si>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</si>
  <si>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</si>
  <si>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</si>
  <si>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</si>
  <si>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</si>
  <si>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</si>
  <si>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</si>
  <si>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</si>
  <si>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</si>
  <si>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</si>
  <si>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</si>
  <si>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</si>
  <si>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</si>
  <si>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</si>
  <si>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</si>
  <si>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</si>
  <si>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</si>
  <si>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</si>
  <si>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</si>
  <si>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</si>
  <si>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</si>
  <si>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</si>
  <si>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</si>
  <si>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</si>
  <si>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</si>
  <si>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</si>
  <si>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</si>
  <si>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</si>
  <si>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</si>
  <si>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</si>
  <si>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</si>
  <si>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</si>
  <si>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</si>
  <si>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</si>
  <si>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</si>
  <si>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</si>
  <si>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</si>
  <si>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</si>
  <si>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</si>
  <si>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</si>
  <si>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</si>
  <si>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</si>
  <si>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</si>
  <si>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</si>
  <si>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</si>
  <si>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</si>
  <si>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</si>
  <si>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</si>
  <si>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</si>
  <si>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</si>
  <si>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</si>
  <si>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</si>
  <si>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</si>
  <si>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</si>
  <si>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</si>
  <si>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</si>
  <si>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</si>
  <si>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</si>
  <si>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</si>
  <si>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</si>
  <si>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</si>
  <si>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</si>
  <si>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</si>
  <si>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</si>
  <si>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</si>
  <si>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</si>
  <si>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</si>
  <si>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</si>
  <si>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</si>
  <si>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</si>
  <si>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</si>
  <si>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</si>
  <si>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</si>
  <si>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</si>
  <si>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</si>
  <si>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</si>
  <si>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</si>
  <si>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</si>
  <si>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</si>
  <si>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</si>
  <si>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</si>
  <si>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</si>
  <si>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</si>
  <si>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</si>
  <si>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</si>
  <si>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</si>
  <si>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</si>
  <si>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</si>
  <si>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</si>
  <si>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</si>
  <si>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</si>
  <si>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</si>
  <si>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</si>
  <si>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</si>
  <si>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</si>
  <si>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</si>
  <si>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</si>
  <si>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</si>
  <si>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</si>
  <si>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</si>
  <si>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</si>
  <si>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</si>
  <si>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</si>
  <si>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</si>
  <si>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</si>
  <si>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</si>
  <si>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</si>
  <si>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</si>
  <si>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</si>
  <si>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</si>
  <si>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</si>
  <si>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</si>
  <si>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</si>
  <si>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</si>
  <si>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</si>
  <si>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</si>
  <si>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</si>
  <si>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</si>
  <si>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</si>
  <si>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</si>
  <si>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</si>
  <si>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</si>
  <si>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</si>
  <si>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</si>
  <si>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</si>
  <si>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</si>
  <si>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</si>
  <si>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</si>
  <si>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</si>
  <si>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</si>
  <si>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</si>
  <si>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</si>
  <si>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</si>
  <si>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</si>
  <si>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</si>
  <si>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</si>
  <si>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</si>
  <si>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</si>
  <si>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</si>
  <si>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</si>
  <si>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</si>
  <si>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</si>
  <si>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</si>
  <si>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</si>
  <si>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</si>
  <si>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</si>
  <si>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</si>
  <si>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</si>
  <si>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</si>
  <si>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</si>
  <si>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</si>
  <si>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</si>
  <si>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</si>
  <si>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</si>
  <si>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</si>
  <si>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</si>
  <si>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</si>
  <si>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</si>
  <si>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</si>
  <si>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</si>
  <si>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</si>
  <si>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</si>
  <si>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</si>
  <si>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</si>
  <si>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</si>
  <si>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</si>
  <si>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</si>
  <si>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</si>
  <si>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</si>
  <si>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</si>
  <si>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</si>
  <si>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</si>
  <si>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</si>
  <si>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</si>
  <si>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</si>
  <si>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</si>
  <si>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</si>
  <si>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</si>
  <si>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</si>
  <si>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</si>
  <si>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</si>
  <si>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</si>
  <si>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</si>
  <si>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</si>
  <si>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</si>
  <si>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</si>
  <si>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</si>
  <si>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</si>
  <si>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</si>
  <si>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</si>
  <si>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</si>
  <si>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</si>
  <si>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</si>
  <si>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</si>
  <si>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</si>
  <si>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</si>
  <si>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</si>
  <si>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</si>
  <si>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</si>
  <si>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</si>
  <si>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</si>
  <si>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</si>
  <si>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</si>
  <si>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</si>
  <si>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</si>
  <si>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</si>
  <si>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</si>
  <si>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</si>
  <si>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</si>
  <si>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</si>
  <si>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</si>
  <si>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</si>
  <si>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</si>
  <si>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</si>
  <si>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</si>
  <si>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</si>
  <si>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</si>
  <si>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</si>
  <si>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</si>
  <si>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</si>
  <si>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</si>
  <si>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</si>
  <si>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</si>
  <si>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</si>
  <si>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</si>
  <si>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</si>
  <si>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</si>
  <si>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</si>
  <si>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</si>
  <si>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</si>
  <si>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</si>
  <si>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</si>
  <si>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</si>
  <si>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</si>
  <si>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</si>
  <si>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</si>
  <si>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</si>
  <si>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</si>
  <si>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</si>
  <si>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</si>
  <si>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</si>
  <si>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</si>
  <si>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</si>
  <si>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</si>
  <si>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</si>
  <si>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</si>
  <si>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</si>
  <si>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</si>
  <si>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</si>
  <si>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</si>
  <si>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</si>
  <si>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</si>
  <si>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</si>
  <si>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</si>
  <si>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</si>
  <si>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</si>
  <si>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</si>
  <si>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</si>
  <si>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</si>
  <si>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</si>
  <si>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</si>
  <si>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</si>
  <si>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</si>
  <si>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</si>
  <si>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</si>
  <si>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</si>
  <si>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</si>
  <si>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</si>
  <si>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</si>
  <si>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</si>
  <si>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</si>
  <si>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</si>
  <si>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</si>
  <si>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</si>
  <si>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</si>
  <si>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</si>
  <si>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</si>
  <si>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</si>
  <si>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</si>
  <si>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</si>
  <si>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</si>
  <si>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</si>
  <si>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</si>
  <si>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</si>
  <si>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</si>
  <si>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</si>
  <si>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</si>
  <si>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</si>
  <si>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</si>
  <si>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</si>
  <si>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</si>
  <si>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</si>
  <si>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</si>
  <si>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</si>
  <si>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</si>
  <si>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</si>
  <si>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</si>
  <si>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</si>
  <si>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</si>
  <si>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</si>
  <si>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</si>
  <si>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</si>
  <si>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</si>
  <si>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</si>
  <si>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</si>
  <si>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</si>
  <si>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</si>
  <si>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</si>
  <si>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</si>
  <si>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</si>
  <si>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</si>
  <si>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</si>
  <si>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</si>
  <si>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</si>
  <si>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</si>
  <si>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</si>
  <si>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</si>
  <si>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</si>
  <si>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</si>
  <si>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</si>
  <si>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</si>
  <si>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</si>
  <si>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</si>
  <si>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</si>
  <si>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</si>
  <si>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</si>
  <si>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</si>
  <si>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</si>
  <si>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</si>
  <si>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</si>
  <si>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</si>
  <si>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</si>
  <si>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</si>
  <si>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</si>
  <si>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</si>
  <si>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</si>
  <si>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</si>
  <si>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</si>
  <si>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</si>
  <si>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</si>
  <si>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</si>
  <si>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</si>
  <si>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</si>
  <si>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</si>
  <si>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</si>
  <si>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</si>
  <si>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</si>
  <si>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</si>
  <si>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</si>
  <si>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</si>
  <si>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</si>
  <si>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</si>
  <si>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</si>
  <si>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</si>
  <si>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</si>
  <si>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</si>
  <si>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</si>
  <si>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</si>
  <si>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</si>
  <si>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</si>
  <si>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</si>
  <si>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</si>
  <si>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</si>
  <si>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</si>
  <si>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</si>
  <si>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</si>
  <si>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</si>
  <si>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</si>
  <si>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</si>
  <si>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</si>
  <si>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</si>
  <si>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</si>
  <si>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</si>
  <si>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</si>
  <si>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</si>
  <si>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</si>
  <si>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</si>
  <si>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</si>
  <si>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</si>
  <si>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</si>
  <si>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</si>
  <si>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</si>
  <si>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</si>
  <si>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</si>
  <si>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</si>
  <si>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</si>
  <si>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</si>
  <si>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</si>
  <si>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</si>
  <si>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</si>
  <si>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</si>
  <si>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</si>
  <si>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</si>
  <si>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</si>
  <si>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</si>
  <si>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</si>
  <si>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</si>
  <si>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</si>
  <si>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</si>
  <si>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</si>
  <si>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</si>
  <si>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</si>
  <si>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</si>
  <si>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</si>
  <si>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</si>
  <si>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</si>
  <si>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</si>
  <si>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</si>
  <si>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</si>
  <si>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</si>
  <si>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</si>
  <si>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</si>
  <si>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</si>
  <si>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</si>
  <si>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</si>
  <si>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</si>
  <si>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</si>
  <si>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</si>
  <si>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</si>
  <si>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</si>
  <si>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</si>
  <si>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</si>
  <si>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</si>
  <si>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</si>
  <si>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</si>
  <si>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</si>
  <si>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</si>
  <si>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</si>
  <si>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</si>
  <si>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</si>
  <si>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</si>
  <si>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</si>
  <si>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</si>
  <si>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</si>
  <si>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</si>
  <si>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</si>
  <si>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</si>
  <si>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</si>
  <si>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</si>
  <si>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</si>
  <si>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</si>
  <si>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</si>
  <si>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</si>
  <si>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</si>
  <si>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</si>
  <si>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</si>
  <si>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</si>
  <si>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</si>
  <si>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</si>
  <si>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</si>
  <si>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</si>
  <si>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</si>
  <si>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</si>
  <si>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</si>
  <si>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</si>
  <si>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</si>
  <si>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</si>
  <si>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</si>
  <si>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</si>
  <si>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</si>
  <si>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</si>
  <si>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</si>
  <si>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</si>
  <si>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</si>
  <si>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</si>
  <si>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</si>
  <si>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</si>
  <si>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</si>
  <si>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</si>
  <si>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</si>
  <si>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</si>
  <si>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</si>
  <si>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</si>
  <si>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</si>
  <si>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</si>
  <si>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</si>
  <si>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</si>
  <si>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</si>
  <si>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</si>
  <si>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</si>
  <si>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</si>
  <si>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</si>
  <si>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</si>
  <si>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</si>
  <si>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</si>
  <si>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</si>
  <si>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</si>
  <si>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</si>
  <si>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</si>
  <si>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</si>
  <si>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</si>
  <si>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</si>
  <si>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</si>
  <si>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</si>
  <si>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</si>
  <si>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</si>
  <si>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</si>
  <si>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</si>
  <si>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</si>
  <si>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</si>
  <si>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</si>
  <si>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</si>
  <si>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</si>
  <si>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</si>
  <si>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</si>
  <si>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</si>
  <si>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</si>
  <si>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</si>
  <si>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</si>
  <si>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</si>
  <si>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</si>
  <si>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</si>
  <si>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</si>
  <si>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</si>
  <si>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</si>
  <si>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</si>
  <si>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</si>
  <si>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</si>
  <si>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</si>
  <si>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</si>
  <si>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</si>
  <si>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</si>
  <si>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</si>
  <si>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</si>
  <si>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</si>
  <si>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</si>
  <si>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</si>
  <si>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</si>
  <si>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</si>
  <si>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</si>
  <si>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</si>
  <si>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</si>
  <si>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</si>
  <si>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</si>
  <si>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</si>
  <si>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</si>
  <si>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</si>
  <si>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</si>
  <si>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</si>
  <si>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</si>
  <si>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</si>
  <si>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</si>
  <si>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</si>
  <si>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</si>
  <si>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</si>
  <si>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</si>
  <si>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</si>
  <si>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</si>
  <si>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</si>
  <si>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</si>
  <si>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</si>
  <si>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</si>
  <si>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</si>
  <si>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</si>
  <si>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</si>
  <si>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</si>
  <si>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</si>
  <si>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</si>
  <si>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</si>
  <si>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</si>
  <si>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</si>
  <si>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</si>
  <si>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</si>
  <si>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</si>
  <si>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</si>
  <si>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</si>
  <si>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</si>
  <si>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</si>
  <si>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</si>
  <si>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</si>
  <si>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</si>
  <si>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</si>
  <si>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</si>
  <si>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</si>
  <si>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</si>
  <si>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</si>
  <si>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</si>
  <si>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</si>
  <si>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</si>
  <si>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</si>
  <si>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</si>
  <si>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</si>
  <si>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</si>
  <si>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</si>
  <si>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</si>
  <si>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</si>
  <si>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</si>
  <si>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</si>
  <si>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</si>
  <si>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</si>
  <si>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</si>
  <si>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</si>
  <si>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</si>
  <si>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</si>
  <si>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</si>
  <si>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</si>
  <si>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</si>
  <si>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</si>
  <si>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</si>
  <si>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</si>
  <si>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</si>
  <si>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</si>
  <si>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</si>
  <si>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</si>
  <si>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</si>
  <si>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</si>
  <si>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</si>
  <si>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</si>
  <si>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</si>
  <si>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</si>
  <si>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</si>
  <si>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</si>
  <si>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</si>
  <si>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</si>
  <si>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</si>
  <si>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</si>
  <si>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</si>
  <si>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</si>
  <si>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</si>
  <si>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</si>
  <si>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</si>
  <si>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</si>
  <si>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</si>
  <si>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</si>
  <si>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</si>
  <si>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</si>
  <si>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</si>
  <si>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</si>
  <si>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</si>
  <si>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</si>
  <si>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</si>
  <si>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</si>
  <si>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</si>
  <si>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</si>
  <si>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</si>
  <si>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</si>
  <si>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</si>
  <si>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</si>
  <si>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</si>
  <si>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</si>
  <si>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</si>
  <si>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</si>
  <si>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</si>
  <si>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</si>
  <si>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</si>
  <si>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</si>
  <si>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</si>
  <si>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</si>
  <si>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</si>
  <si>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</si>
  <si>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</si>
  <si>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</si>
  <si>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</si>
  <si>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</si>
  <si>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</si>
  <si>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</si>
  <si>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</si>
  <si>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</si>
  <si>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</si>
  <si>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</si>
  <si>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</si>
  <si>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</si>
  <si>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</si>
  <si>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</si>
  <si>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</si>
  <si>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</si>
  <si>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</si>
  <si>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</si>
  <si>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</si>
  <si>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</si>
  <si>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</si>
  <si>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</si>
  <si>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</si>
  <si>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</si>
  <si>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</si>
  <si>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</si>
  <si>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</si>
  <si>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</si>
  <si>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</si>
  <si>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</si>
  <si>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</si>
  <si>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</si>
  <si>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</si>
  <si>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</si>
  <si>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</si>
  <si>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</si>
  <si>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</si>
  <si>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</si>
  <si>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</si>
  <si>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</si>
  <si>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</si>
  <si>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</si>
  <si>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</si>
  <si>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</si>
  <si>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</si>
  <si>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</si>
  <si>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</si>
  <si>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</si>
  <si>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</si>
  <si>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</si>
  <si>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</si>
  <si>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</si>
  <si>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</si>
  <si>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</si>
  <si>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</si>
  <si>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</si>
  <si>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</si>
  <si>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</si>
  <si>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</si>
  <si>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</si>
  <si>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</si>
  <si>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</si>
  <si>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</si>
  <si>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</si>
  <si>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</si>
  <si>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</si>
  <si>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</si>
  <si>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</si>
  <si>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</si>
  <si>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</si>
  <si>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</si>
  <si>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</si>
  <si>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</si>
  <si>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</si>
  <si>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</si>
  <si>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</si>
  <si>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</si>
  <si>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</si>
  <si>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</si>
  <si>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</si>
  <si>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</si>
  <si>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</si>
  <si>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</si>
  <si>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</si>
  <si>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</si>
  <si>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</si>
  <si>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</si>
  <si>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</si>
  <si>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</si>
  <si>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</si>
  <si>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</si>
  <si>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</si>
  <si>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</si>
  <si>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</si>
  <si>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</si>
  <si>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</si>
  <si>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</si>
  <si>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</si>
  <si>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</si>
  <si>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</si>
  <si>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</si>
  <si>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</si>
  <si>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</si>
  <si>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</si>
  <si>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</si>
  <si>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</si>
  <si>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</si>
  <si>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</si>
  <si>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</si>
  <si>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</si>
  <si>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</si>
  <si>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</si>
  <si>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</si>
  <si>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</si>
  <si>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</si>
  <si>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</si>
  <si>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</si>
  <si>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</si>
  <si>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</si>
  <si>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</si>
  <si>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</si>
  <si>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</si>
  <si>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</si>
  <si>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</si>
  <si>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</si>
  <si>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</si>
  <si>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</si>
  <si>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</si>
  <si>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</si>
  <si>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</si>
  <si>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</si>
  <si>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</si>
  <si>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</si>
  <si>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</si>
  <si>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</si>
  <si>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</si>
  <si>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</si>
  <si>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</si>
  <si>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</si>
  <si>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</si>
  <si>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</si>
  <si>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</si>
  <si>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</si>
  <si>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</si>
  <si>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</si>
  <si>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</si>
  <si>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</si>
  <si>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</si>
  <si>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</si>
  <si>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</si>
  <si>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</si>
  <si>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</si>
  <si>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</si>
  <si>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</si>
  <si>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</si>
  <si>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</si>
  <si>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</si>
  <si>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</si>
  <si>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</si>
  <si>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</si>
  <si>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</si>
  <si>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</si>
  <si>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</si>
  <si>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</si>
  <si>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</si>
  <si>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</si>
  <si>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</si>
  <si>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</si>
  <si>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</si>
  <si>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</si>
  <si>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</si>
  <si>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</si>
  <si>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</si>
  <si>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</si>
  <si>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</si>
  <si>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</si>
  <si>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</si>
  <si>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</si>
  <si>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</si>
  <si>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</si>
  <si>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</si>
  <si>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</si>
  <si>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</si>
  <si>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</si>
  <si>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</si>
  <si>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</si>
  <si>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</si>
  <si>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</si>
  <si>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</si>
  <si>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</si>
  <si>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</si>
  <si>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</si>
  <si>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</si>
  <si>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</si>
  <si>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</si>
  <si>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</si>
  <si>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</si>
  <si>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</si>
  <si>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</si>
  <si>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</si>
  <si>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</si>
  <si>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</si>
  <si>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</si>
  <si>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</si>
  <si>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</si>
  <si>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</si>
  <si>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</si>
  <si>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</si>
  <si>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</si>
  <si>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</si>
  <si>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</si>
  <si>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</si>
  <si>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</si>
  <si>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</si>
  <si>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</si>
  <si>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</si>
  <si>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</si>
  <si>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</si>
  <si>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</si>
  <si>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</si>
  <si>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</si>
  <si>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</si>
  <si>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</si>
  <si>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</si>
  <si>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</si>
  <si>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</si>
  <si>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</si>
  <si>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</si>
  <si>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</si>
  <si>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</si>
  <si>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</si>
  <si>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</si>
  <si>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</si>
  <si>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</si>
  <si>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</si>
  <si>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</si>
  <si>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</si>
  <si>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</si>
  <si>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</si>
  <si>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</si>
  <si>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</si>
  <si>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</si>
  <si>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</si>
  <si>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</si>
  <si>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</si>
  <si>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</si>
  <si>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</si>
  <si>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</si>
  <si>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</si>
  <si>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</si>
  <si>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</si>
  <si>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</si>
  <si>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</si>
  <si>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</si>
  <si>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</si>
  <si>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</si>
  <si>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</si>
  <si>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</si>
  <si>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</si>
  <si>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</si>
  <si>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</si>
  <si>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</si>
  <si>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</si>
  <si>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</si>
  <si>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</si>
  <si>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</si>
  <si>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</si>
  <si>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</si>
  <si>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</si>
  <si>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</si>
  <si>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</si>
  <si>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</si>
  <si>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</si>
  <si>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</si>
  <si>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</si>
  <si>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</si>
  <si>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</si>
  <si>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</si>
  <si>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</si>
  <si>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</si>
  <si>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</si>
  <si>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</si>
  <si>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</si>
  <si>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</si>
  <si>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</si>
  <si>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</si>
  <si>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</si>
  <si>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</si>
  <si>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</si>
  <si>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</si>
  <si>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</si>
  <si>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</si>
  <si>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</si>
  <si>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</si>
  <si>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</si>
  <si>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</si>
  <si>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</si>
  <si>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</si>
  <si>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</si>
  <si>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</si>
  <si>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</si>
  <si>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</si>
  <si>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</si>
  <si>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</si>
  <si>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</si>
  <si>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</si>
  <si>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</si>
  <si>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</si>
  <si>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</si>
  <si>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</si>
  <si>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</si>
  <si>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</si>
  <si>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</si>
  <si>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</si>
  <si>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</si>
  <si>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</si>
  <si>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</si>
  <si>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</si>
  <si>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</si>
  <si>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</si>
  <si>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</si>
  <si>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</si>
  <si>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</si>
  <si>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</si>
  <si>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</si>
  <si>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</si>
  <si>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</si>
  <si>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</si>
  <si>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</si>
  <si>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</si>
  <si>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</si>
  <si>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</si>
  <si>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</si>
  <si>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</si>
  <si>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</si>
  <si>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</si>
  <si>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</si>
  <si>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</si>
  <si>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</si>
  <si>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</si>
  <si>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</si>
  <si>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</si>
  <si>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</si>
  <si>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</si>
  <si>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</si>
  <si>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</si>
  <si>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</si>
  <si>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</si>
  <si>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</si>
  <si>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</si>
  <si>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</si>
  <si>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</si>
  <si>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</si>
  <si>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</si>
  <si>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</si>
  <si>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</si>
  <si>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</si>
  <si>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</si>
  <si>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</si>
  <si>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</si>
  <si>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</si>
  <si>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</si>
  <si>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</si>
  <si>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</si>
  <si>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</si>
  <si>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</si>
  <si>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</si>
  <si>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</si>
  <si>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</si>
  <si>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</si>
  <si>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</si>
  <si>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</si>
  <si>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</si>
  <si>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</si>
  <si>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</si>
  <si>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</si>
  <si>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</si>
  <si>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</si>
  <si>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</si>
  <si>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</si>
  <si>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</si>
  <si>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</si>
  <si>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</si>
  <si>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</si>
  <si>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</si>
  <si>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</si>
  <si>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</si>
  <si>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</si>
  <si>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</si>
  <si>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</si>
  <si>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</si>
  <si>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</si>
  <si>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</si>
  <si>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</si>
  <si>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</si>
  <si>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</si>
  <si>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</si>
  <si>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</si>
  <si>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</si>
  <si>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</si>
  <si>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</si>
  <si>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</si>
  <si>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</si>
  <si>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</si>
  <si>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</si>
  <si>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</si>
  <si>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</si>
  <si>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</si>
  <si>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</si>
  <si>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</si>
  <si>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</si>
  <si>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</si>
  <si>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</si>
  <si>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</si>
  <si>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</si>
  <si>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</si>
  <si>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</si>
  <si>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</si>
  <si>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</si>
  <si>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3"/>
        <charset val="128"/>
      </rPr>
      <t>・</t>
    </r>
    <r>
      <rPr>
        <sz val="11"/>
        <color rgb="FFFF0000"/>
        <rFont val="ＭＳ Ｐゴシック"/>
        <family val="3"/>
        <charset val="128"/>
      </rPr>
      <t>ディリジェンス対策を実施</t>
    </r>
    <r>
      <rPr>
        <sz val="11"/>
        <color rgb="FF00B050"/>
        <rFont val="ＭＳ Ｐゴシック"/>
        <family val="3"/>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</si>
  <si>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</si>
  <si>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</si>
  <si>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</si>
  <si>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</si>
  <si>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</si>
  <si>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</si>
  <si>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</si>
  <si>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</si>
  <si>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</si>
  <si>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</si>
  <si>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</si>
  <si>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</si>
  <si>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</si>
  <si>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</si>
  <si>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</si>
  <si>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</si>
  <si>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</si>
  <si>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</si>
  <si>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</si>
  <si>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</si>
  <si>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</si>
  <si>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</si>
  <si>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</si>
  <si>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</si>
  <si>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</si>
  <si>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</si>
  <si>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</si>
  <si>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</si>
  <si>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</si>
  <si>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</si>
  <si>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</si>
  <si>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</si>
  <si>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</si>
  <si>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</si>
  <si>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</si>
  <si>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</si>
  <si>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</si>
  <si>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</si>
  <si>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</si>
  <si>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</si>
  <si>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</si>
  <si>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</si>
  <si>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</si>
  <si>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</si>
  <si>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</si>
  <si>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</si>
  <si>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</si>
  <si>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</si>
  <si>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</si>
  <si>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</si>
  <si>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</si>
  <si>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</si>
  <si>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</si>
  <si>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</si>
  <si>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</si>
  <si>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</si>
  <si>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</si>
  <si>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</si>
  <si>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</si>
  <si>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</si>
  <si>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</si>
  <si>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</si>
  <si>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</si>
  <si>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</si>
  <si>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</si>
  <si>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</si>
  <si>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</si>
  <si>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</si>
  <si>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</si>
  <si>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</si>
  <si>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</si>
  <si>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</si>
  <si>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</si>
  <si>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</si>
  <si>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</si>
  <si>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</si>
  <si>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</si>
  <si>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</si>
  <si>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</si>
  <si>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</si>
  <si>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</si>
  <si>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</si>
  <si>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</si>
  <si>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</si>
  <si>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</si>
  <si>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</si>
  <si>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</si>
  <si>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</si>
  <si>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</si>
  <si>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</si>
  <si>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</si>
  <si>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</si>
  <si>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</si>
  <si>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</si>
  <si>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</si>
  <si>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</si>
  <si>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</si>
  <si>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</si>
  <si>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</si>
  <si>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</si>
  <si>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</si>
  <si>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</si>
  <si>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</si>
  <si>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</si>
  <si>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</si>
  <si>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</si>
  <si>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</si>
  <si>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</si>
  <si>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</si>
  <si>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</si>
  <si>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</si>
  <si>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</si>
  <si>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</si>
  <si>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</si>
  <si>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</si>
  <si>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</si>
  <si>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</si>
  <si>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</si>
  <si>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</si>
  <si>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</si>
  <si>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</si>
  <si>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</si>
  <si>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</si>
  <si>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</si>
  <si>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</si>
  <si>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</si>
  <si>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</si>
  <si>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</si>
  <si>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</si>
  <si>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</si>
  <si>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</si>
  <si>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</si>
  <si>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</si>
  <si>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</si>
  <si>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</si>
  <si>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</si>
  <si>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</si>
  <si>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</si>
  <si>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</si>
  <si>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</si>
  <si>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</si>
  <si>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</si>
  <si>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</si>
  <si>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</si>
  <si>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</si>
  <si>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</si>
  <si>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</si>
  <si>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</si>
  <si>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</si>
  <si>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</si>
  <si>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</si>
  <si>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</si>
  <si>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</si>
  <si>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</si>
  <si>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</si>
  <si>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</si>
  <si>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</si>
  <si>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</si>
  <si>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</si>
  <si>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</si>
  <si>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</si>
  <si>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</si>
  <si>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</si>
  <si>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</si>
  <si>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</si>
  <si>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</si>
  <si>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</si>
  <si>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</si>
  <si>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</si>
  <si>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</si>
  <si>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</si>
  <si>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</si>
  <si>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</si>
  <si>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</si>
  <si>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</si>
  <si>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</si>
  <si>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</si>
  <si>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</si>
  <si>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</si>
  <si>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</si>
  <si>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</si>
  <si>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</si>
  <si>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</si>
  <si>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</si>
  <si>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</si>
  <si>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</si>
  <si>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</si>
  <si>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</si>
  <si>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</si>
  <si>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</si>
  <si>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</si>
  <si>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</si>
  <si>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</si>
  <si>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</si>
  <si>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</si>
  <si>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</si>
  <si>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</si>
  <si>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</si>
  <si>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</si>
  <si>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</si>
  <si>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</si>
  <si>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</si>
  <si>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</si>
  <si>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</si>
  <si>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</si>
  <si>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</si>
  <si>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</si>
  <si>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</si>
  <si>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</si>
  <si>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</si>
  <si>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</si>
  <si>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</si>
  <si>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</si>
  <si>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</si>
  <si>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</si>
  <si>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</si>
  <si>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</si>
  <si>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</si>
  <si>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</si>
  <si>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</si>
  <si>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</si>
  <si>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</si>
  <si>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</si>
  <si>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</si>
  <si>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</si>
  <si>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</si>
  <si>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</si>
  <si>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</si>
  <si>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</si>
  <si>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</si>
  <si>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</si>
  <si>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</si>
  <si>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</si>
  <si>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</si>
  <si>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</si>
  <si>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</si>
  <si>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</si>
  <si>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</si>
  <si>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</si>
  <si>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</si>
  <si>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</si>
  <si>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</si>
  <si>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</si>
  <si>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</si>
  <si>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</si>
  <si>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</si>
  <si>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</si>
  <si>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</si>
  <si>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</si>
  <si>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</si>
  <si>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</si>
  <si>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</si>
  <si>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</si>
  <si>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</si>
  <si>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</si>
  <si>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</si>
  <si>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</si>
  <si>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</si>
  <si>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</si>
  <si>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</si>
  <si>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</si>
  <si>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</si>
  <si>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</si>
  <si>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</si>
  <si>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</si>
  <si>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</si>
  <si>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</si>
  <si>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</si>
  <si>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</si>
  <si>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</si>
  <si>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</si>
  <si>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</si>
  <si>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</si>
  <si>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</si>
  <si>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</si>
  <si>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</si>
  <si>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</si>
  <si>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</si>
  <si>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</si>
  <si>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</si>
  <si>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</si>
  <si>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</si>
  <si>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</si>
  <si>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</si>
  <si>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</si>
  <si>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</si>
  <si>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</si>
  <si>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</si>
  <si>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</si>
  <si>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</si>
  <si>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</si>
  <si>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</si>
  <si>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</si>
  <si>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</si>
  <si>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</si>
  <si>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</si>
  <si>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</si>
  <si>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</si>
  <si>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</si>
  <si>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</si>
  <si>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</si>
  <si>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</si>
  <si>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</si>
  <si>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</si>
  <si>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</si>
  <si>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</si>
  <si>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</si>
  <si>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</si>
  <si>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</si>
  <si>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</si>
  <si>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</si>
  <si>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</si>
  <si>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</si>
  <si>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</si>
  <si>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</si>
  <si>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</si>
  <si>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</si>
  <si>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</si>
  <si>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</si>
  <si>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</si>
  <si>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</si>
  <si>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</si>
  <si>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</si>
  <si>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</si>
  <si>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</si>
  <si>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</si>
  <si>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</si>
  <si>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</si>
  <si>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</si>
  <si>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</si>
  <si>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</si>
  <si>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</si>
  <si>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</si>
  <si>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</si>
  <si>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</si>
  <si>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</si>
  <si>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</si>
  <si>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</si>
  <si>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</si>
  <si>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</si>
  <si>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</si>
  <si>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</si>
  <si>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</si>
  <si>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</si>
  <si>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</si>
  <si>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</si>
  <si>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</si>
  <si>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</si>
  <si>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</si>
  <si>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</si>
  <si>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</si>
  <si>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</si>
  <si>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</si>
  <si>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</si>
  <si>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</si>
  <si>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</si>
  <si>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</si>
  <si>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</si>
  <si>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</si>
  <si>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</si>
  <si>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</si>
  <si>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</si>
  <si>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</si>
  <si>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</si>
  <si>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</si>
  <si>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</si>
  <si>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</si>
  <si>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</si>
  <si>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</si>
  <si>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</si>
  <si>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</si>
  <si>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</si>
  <si>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</si>
  <si>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</si>
  <si>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</si>
  <si>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</si>
  <si>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</si>
  <si>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</si>
  <si>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</si>
  <si>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</si>
  <si>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</si>
  <si>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</si>
  <si>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</si>
  <si>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</si>
  <si>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</si>
  <si>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</si>
  <si>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</si>
  <si>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</si>
  <si>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</si>
  <si>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</si>
  <si>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</si>
  <si>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</si>
  <si>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</si>
  <si>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</si>
  <si>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</si>
  <si>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</si>
  <si>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</si>
  <si>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</si>
  <si>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</si>
  <si>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</si>
  <si>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</si>
  <si>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</si>
  <si>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</si>
  <si>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</si>
  <si>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</si>
  <si>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</si>
  <si>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</si>
  <si>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</si>
  <si>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</si>
  <si>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</si>
  <si>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</si>
  <si>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</si>
  <si>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</si>
  <si>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</si>
  <si>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</si>
  <si>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</si>
  <si>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</si>
  <si>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</si>
  <si>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</si>
  <si>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</si>
  <si>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</si>
  <si>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</si>
  <si>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</si>
  <si>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</si>
  <si>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</si>
  <si>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</si>
  <si>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</si>
  <si>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</si>
  <si>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</si>
  <si>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</si>
  <si>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</si>
  <si>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</si>
  <si>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</si>
  <si>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</si>
  <si>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</si>
  <si>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</si>
  <si>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</si>
  <si>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</si>
  <si>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</si>
  <si>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</si>
  <si>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</si>
  <si>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</si>
  <si>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</si>
  <si>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</si>
  <si>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</si>
  <si>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</si>
  <si>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</si>
  <si>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</si>
  <si>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</si>
  <si>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</si>
  <si>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</si>
  <si>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</si>
  <si>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</si>
  <si>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</si>
  <si>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</si>
  <si>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</si>
  <si>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</si>
  <si>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</si>
  <si>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</si>
  <si>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</si>
  <si>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</si>
  <si>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</si>
  <si>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</si>
  <si>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</si>
  <si>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</si>
  <si>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</si>
  <si>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</si>
  <si>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</si>
  <si>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</si>
  <si>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</si>
  <si>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</si>
  <si>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</si>
  <si>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</si>
  <si>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</si>
  <si>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</si>
  <si>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</si>
  <si>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</si>
  <si>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</si>
  <si>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</si>
  <si>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</si>
  <si>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</si>
  <si>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</si>
  <si>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</si>
  <si>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</si>
  <si>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</si>
  <si>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</si>
  <si>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</si>
  <si>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</si>
  <si>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</si>
  <si>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</si>
  <si>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</si>
  <si>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</si>
  <si>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</si>
  <si>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</si>
  <si>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</si>
  <si>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</si>
  <si>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</si>
  <si>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</si>
  <si>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</si>
  <si>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</si>
  <si>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</si>
  <si>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</si>
  <si>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</si>
  <si>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</si>
  <si>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</si>
  <si>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</si>
  <si>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</si>
  <si>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</si>
  <si>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</si>
  <si>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</si>
  <si>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</si>
  <si>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</si>
  <si>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</si>
  <si>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</si>
  <si>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</si>
  <si>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</si>
  <si>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</si>
  <si>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</si>
  <si>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</si>
  <si>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</si>
  <si>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</si>
  <si>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</si>
  <si>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</si>
  <si>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</si>
  <si>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</si>
  <si>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</si>
  <si>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</si>
  <si>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</si>
  <si>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</si>
  <si>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</si>
  <si>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</si>
  <si>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</si>
  <si>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</si>
  <si>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</si>
  <si>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</si>
  <si>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</si>
  <si>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</si>
  <si>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</si>
  <si>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</si>
  <si>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</si>
  <si>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</si>
  <si>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</si>
  <si>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</si>
  <si>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</si>
  <si>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</si>
  <si>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</si>
  <si>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</si>
  <si>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</si>
  <si>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</si>
  <si>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</si>
  <si>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</si>
  <si>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</si>
  <si>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</si>
  <si>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</si>
  <si>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</si>
  <si>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</si>
  <si>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</si>
  <si>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</si>
  <si>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</si>
  <si>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</si>
  <si>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</si>
  <si>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</si>
  <si>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</si>
  <si>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</si>
  <si>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</si>
  <si>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</si>
  <si>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</si>
  <si>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</si>
  <si>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</si>
  <si>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</si>
  <si>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</si>
  <si>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</si>
  <si>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</si>
  <si>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</si>
  <si>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</si>
  <si>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</si>
  <si>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</si>
  <si>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</si>
  <si>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</si>
  <si>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</si>
  <si>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</si>
  <si>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</si>
  <si>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</si>
  <si>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</si>
  <si>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</si>
  <si>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</si>
  <si>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</si>
  <si>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</si>
  <si>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</si>
  <si>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</si>
  <si>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</si>
  <si>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</si>
  <si>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</si>
  <si>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</si>
  <si>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</si>
  <si>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</si>
  <si>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</si>
  <si>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</si>
  <si>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</si>
  <si>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</si>
  <si>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</si>
  <si>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</si>
  <si>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</si>
  <si>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</si>
  <si>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</si>
  <si>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</si>
  <si>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</si>
  <si>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</si>
  <si>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</si>
  <si>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</si>
  <si>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</si>
  <si>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</si>
  <si>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</si>
  <si>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</si>
  <si>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</si>
  <si>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</si>
  <si>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</si>
  <si>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</si>
  <si>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</si>
  <si>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</si>
  <si>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</si>
  <si>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</si>
  <si>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</si>
  <si>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</si>
  <si>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</si>
  <si>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</si>
  <si>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</si>
  <si>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</si>
  <si>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</si>
  <si>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</si>
  <si>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</si>
  <si>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</si>
  <si>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</si>
  <si>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</si>
  <si>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</si>
  <si>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</si>
  <si>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</si>
  <si>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</si>
  <si>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</si>
  <si>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</si>
  <si>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</si>
  <si>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</si>
  <si>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</si>
  <si>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</si>
  <si>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</si>
  <si>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</si>
  <si>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</si>
  <si>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</si>
  <si>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</si>
  <si>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</si>
  <si>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</si>
  <si>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</si>
  <si>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</si>
  <si>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</si>
  <si>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</si>
  <si>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</si>
  <si>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</si>
  <si>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</si>
  <si>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</si>
  <si>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</si>
  <si>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</si>
  <si>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</si>
  <si>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</si>
  <si>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</si>
  <si>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</si>
  <si>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</si>
  <si>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</si>
  <si>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</si>
  <si>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</si>
  <si>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</si>
  <si>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</si>
  <si>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</si>
  <si>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</si>
  <si>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</si>
  <si>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</si>
  <si>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</si>
  <si>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</si>
  <si>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</si>
  <si>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</si>
  <si>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</si>
  <si>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</si>
  <si>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</si>
  <si>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</si>
  <si>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</si>
  <si>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</si>
  <si>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</si>
  <si>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</si>
  <si>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</si>
  <si>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</si>
  <si>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</si>
  <si>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</si>
  <si>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</si>
  <si>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</si>
  <si>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</si>
  <si>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</si>
  <si>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</si>
  <si>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</si>
  <si>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</si>
  <si>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</si>
  <si>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</si>
  <si>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</si>
  <si>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</si>
  <si>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</si>
  <si>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</si>
  <si>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</si>
  <si>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</si>
  <si>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</si>
  <si>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</si>
  <si>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</si>
  <si>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</si>
  <si>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</si>
  <si>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</si>
  <si>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</si>
  <si>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</si>
  <si>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</si>
  <si>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</si>
  <si>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</si>
  <si>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</si>
  <si>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</si>
  <si>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</si>
  <si>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</si>
  <si>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</si>
  <si>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</si>
  <si>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</si>
  <si>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</si>
  <si>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</si>
  <si>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</si>
  <si>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</si>
  <si>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</si>
  <si>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</si>
  <si>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</si>
  <si>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</si>
  <si>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</si>
  <si>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</si>
  <si>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</si>
  <si>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</si>
  <si>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</si>
  <si>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</si>
  <si>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</si>
  <si>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</si>
  <si>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</si>
  <si>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</si>
  <si>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</si>
  <si>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</si>
  <si>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</si>
  <si>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</si>
  <si>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</si>
  <si>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</si>
  <si>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</si>
  <si>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</si>
  <si>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</si>
  <si>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</si>
  <si>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</si>
  <si>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</si>
  <si>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</si>
  <si>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</si>
  <si>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</si>
  <si>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</si>
  <si>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</si>
  <si>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</si>
  <si>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</si>
  <si>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</si>
  <si>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</si>
  <si>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</si>
  <si>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</si>
  <si>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</si>
  <si>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</si>
  <si>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</si>
  <si>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</si>
  <si>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</si>
  <si>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</si>
  <si>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</si>
  <si>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</si>
  <si>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</si>
  <si>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</si>
  <si>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</si>
  <si>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</si>
  <si>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</si>
  <si>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</si>
  <si>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</si>
  <si>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</si>
  <si>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</si>
  <si>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</si>
  <si>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</si>
  <si>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</si>
  <si>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</si>
  <si>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</si>
  <si>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</si>
  <si>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</si>
  <si>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</si>
  <si>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</si>
  <si>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</si>
  <si>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</si>
  <si>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</si>
  <si>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</si>
  <si>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</si>
  <si>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</si>
  <si>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</si>
  <si>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</si>
  <si>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</si>
  <si>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</si>
  <si>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</si>
  <si>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</si>
  <si>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</si>
  <si>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</si>
  <si>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</si>
  <si>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</si>
  <si>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</si>
  <si>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</si>
  <si>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</si>
  <si>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</si>
  <si>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</si>
  <si>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</si>
  <si>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</si>
  <si>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</si>
  <si>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</si>
  <si>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</si>
  <si>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</si>
  <si>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</si>
  <si>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</si>
  <si>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</si>
  <si>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</si>
  <si>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</si>
  <si>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</si>
  <si>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</si>
  <si>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</si>
  <si>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</si>
  <si>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</si>
  <si>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</si>
  <si>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</si>
  <si>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</si>
  <si>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</si>
  <si>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</si>
  <si>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</si>
  <si>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</si>
  <si>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</si>
  <si>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</si>
  <si>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</si>
  <si>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</si>
  <si>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</si>
  <si>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</si>
  <si>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</si>
  <si>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</si>
  <si>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</si>
  <si>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</si>
  <si>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</si>
  <si>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</si>
  <si>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</si>
  <si>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</si>
  <si>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</si>
  <si>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</si>
  <si>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</si>
  <si>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</si>
  <si>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</si>
  <si>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</si>
  <si>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</si>
  <si>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</si>
  <si>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</si>
  <si>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</si>
  <si>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</si>
  <si>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</si>
  <si>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</si>
  <si>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</si>
  <si>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</si>
  <si>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</si>
  <si>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</si>
  <si>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</si>
  <si>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</si>
  <si>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</si>
  <si>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</si>
  <si>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</si>
  <si>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</si>
  <si>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</si>
  <si>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</si>
  <si>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</si>
  <si>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</si>
  <si>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</si>
  <si>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</si>
  <si>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</si>
  <si>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</si>
  <si>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</si>
  <si>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</si>
  <si>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</si>
  <si>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</si>
  <si>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</si>
  <si>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</si>
  <si>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</si>
  <si>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</si>
  <si>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</si>
  <si>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</si>
  <si>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</si>
  <si>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</si>
  <si>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</si>
  <si>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</si>
  <si>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</si>
  <si>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</si>
  <si>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</si>
  <si>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</si>
  <si>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</si>
  <si>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</si>
  <si>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</si>
  <si>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</si>
  <si>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</si>
  <si>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</si>
  <si>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</si>
  <si>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</si>
  <si>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</si>
  <si>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</si>
  <si>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</si>
  <si>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</si>
  <si>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</si>
  <si>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</si>
  <si>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</si>
  <si>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</si>
  <si>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</si>
  <si>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</si>
  <si>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</si>
  <si>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</si>
  <si>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</si>
  <si>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</si>
  <si>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</si>
  <si>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</si>
  <si>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</si>
  <si>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</si>
  <si>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</si>
  <si>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</si>
  <si>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</si>
  <si>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</si>
  <si>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</si>
  <si>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</si>
  <si>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</si>
  <si>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</si>
  <si>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</si>
  <si>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</si>
  <si>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</si>
  <si>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</si>
  <si>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</si>
  <si>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</si>
  <si>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</si>
  <si>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</si>
  <si>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</si>
  <si>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</si>
  <si>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</si>
  <si>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</si>
  <si>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</si>
  <si>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</si>
  <si>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</si>
  <si>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</si>
  <si>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</si>
  <si>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</si>
  <si>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</si>
  <si>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</si>
  <si>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</si>
  <si>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</si>
  <si>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</si>
  <si>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</si>
  <si>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</si>
  <si>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</si>
  <si>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</si>
  <si>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</si>
  <si>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</si>
  <si>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</si>
  <si>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</si>
  <si>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</si>
  <si>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</si>
  <si>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</si>
  <si>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</si>
  <si>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</si>
  <si>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</si>
  <si>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</si>
  <si>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</si>
  <si>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</si>
  <si>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</si>
  <si>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</si>
  <si>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</si>
  <si>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</si>
  <si>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</si>
  <si>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</si>
  <si>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</si>
  <si>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</si>
  <si>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</si>
  <si>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</si>
  <si>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</si>
  <si>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</si>
  <si>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</si>
  <si>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</si>
  <si>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</si>
  <si>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</si>
  <si>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</si>
  <si>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</si>
  <si>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</si>
  <si>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</si>
  <si>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</si>
  <si>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</si>
  <si>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</si>
  <si>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</si>
  <si>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</si>
  <si>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</si>
  <si>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</si>
  <si>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</si>
  <si>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</si>
  <si>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</si>
  <si>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</si>
  <si>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</si>
  <si>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</si>
  <si>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</si>
  <si>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</si>
  <si>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</si>
  <si>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</si>
  <si>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</si>
  <si>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</si>
  <si>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</si>
  <si>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</si>
  <si>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</si>
  <si>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</si>
  <si>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</si>
  <si>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</si>
  <si>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</si>
  <si>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</si>
  <si>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</si>
  <si>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</si>
  <si>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</si>
  <si>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</si>
  <si>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</si>
  <si>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</si>
  <si>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</si>
  <si>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</si>
  <si>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</si>
  <si>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</si>
  <si>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</si>
  <si>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</si>
  <si>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</si>
  <si>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</si>
  <si>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</si>
  <si>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</si>
  <si>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</si>
  <si>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</si>
  <si>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</si>
  <si>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</si>
  <si>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</si>
  <si>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</si>
  <si>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</si>
  <si>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</si>
  <si>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</si>
  <si>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</si>
  <si>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</si>
  <si>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</si>
  <si>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</si>
  <si>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</si>
  <si>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</si>
  <si>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</si>
  <si>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</si>
  <si>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</si>
  <si>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</si>
  <si>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</si>
  <si>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</si>
  <si>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</si>
  <si>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</si>
  <si>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</si>
  <si>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</si>
  <si>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</si>
  <si>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</si>
  <si>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</si>
  <si>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</si>
  <si>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</si>
  <si>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</si>
  <si>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</si>
  <si>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</si>
  <si>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</si>
  <si>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</si>
  <si>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</si>
  <si>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</si>
  <si>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</si>
  <si>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</si>
  <si>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</si>
  <si>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</si>
  <si>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</si>
  <si>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</si>
  <si>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</si>
  <si>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</si>
  <si>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</si>
  <si>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</si>
  <si>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</si>
  <si>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</si>
  <si>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</si>
  <si>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</si>
  <si>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</si>
  <si>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</si>
  <si>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</si>
  <si>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</si>
  <si>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</si>
  <si>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</si>
  <si>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</si>
  <si>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</si>
  <si>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</si>
  <si>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</si>
  <si>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</si>
  <si>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</si>
  <si>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</si>
  <si>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</si>
  <si>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</si>
  <si>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</si>
  <si>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</si>
  <si>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</si>
  <si>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</si>
  <si>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</si>
  <si>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</si>
  <si>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</si>
  <si>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</si>
  <si>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</si>
  <si>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</si>
  <si>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</si>
  <si>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</si>
  <si>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</si>
  <si>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</si>
  <si>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</si>
  <si>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</si>
  <si>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</si>
  <si>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</si>
  <si>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</si>
  <si>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</si>
  <si>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</si>
  <si>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</si>
  <si>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</si>
  <si>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</si>
  <si>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</si>
  <si>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</si>
  <si>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</si>
  <si>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</si>
  <si>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</si>
  <si>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</si>
  <si>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</si>
  <si>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</si>
  <si>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</si>
  <si>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</si>
  <si>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</si>
  <si>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</si>
  <si>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</si>
  <si>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</si>
  <si>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</si>
  <si>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</si>
  <si>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</si>
  <si>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</si>
  <si>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</si>
  <si>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</si>
  <si>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</si>
  <si>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</si>
  <si>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</si>
  <si>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</si>
  <si>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</si>
  <si>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</si>
  <si>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</si>
  <si>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</si>
  <si>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</si>
  <si>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</si>
  <si>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</si>
  <si>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</si>
  <si>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</si>
  <si>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</si>
  <si>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</si>
  <si>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</si>
  <si>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</si>
  <si>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</si>
  <si>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</si>
  <si>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</si>
  <si>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</si>
  <si>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</si>
  <si>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</si>
  <si>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</si>
  <si>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</si>
  <si>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</si>
  <si>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</si>
  <si>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</si>
  <si>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</si>
  <si>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</si>
  <si>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</si>
  <si>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</si>
  <si>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</si>
  <si>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</si>
  <si>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</si>
  <si>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</si>
  <si>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</si>
  <si>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</si>
  <si>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</si>
  <si>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</si>
  <si>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</si>
  <si>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</si>
  <si>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</si>
  <si>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</si>
  <si>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</si>
  <si>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</si>
  <si>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</si>
  <si>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</si>
  <si>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</si>
  <si>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</si>
  <si>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</si>
  <si>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</si>
  <si>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</si>
  <si>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</si>
  <si>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</si>
  <si>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</si>
  <si>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</si>
  <si>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</si>
  <si>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</si>
  <si>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</si>
  <si>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</si>
  <si>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</si>
  <si>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</si>
  <si>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</si>
  <si>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</si>
  <si>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</si>
  <si>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</si>
  <si>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</si>
  <si>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</si>
  <si>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</si>
  <si>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</si>
  <si>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</si>
  <si>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</si>
  <si>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</si>
  <si>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</si>
  <si>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</si>
  <si>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</si>
  <si>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</si>
  <si>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</si>
  <si>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</si>
  <si>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</si>
  <si>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</si>
  <si>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</si>
  <si>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</si>
  <si>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</si>
  <si>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</si>
  <si>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</si>
  <si>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</si>
  <si>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</si>
  <si>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</si>
  <si>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</si>
  <si>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</si>
  <si>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</si>
  <si>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</si>
  <si>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</si>
  <si>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</si>
  <si>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</si>
  <si>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</si>
  <si>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</si>
  <si>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</si>
  <si>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</si>
  <si>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</si>
  <si>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</si>
  <si>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</si>
  <si>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</si>
  <si>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</si>
  <si>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</si>
  <si>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</si>
  <si>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</si>
  <si>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</si>
  <si>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</si>
  <si>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</si>
  <si>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</si>
  <si>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</si>
  <si>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</si>
  <si>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</si>
  <si>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</si>
  <si>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</si>
  <si>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</si>
  <si>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</si>
  <si>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</si>
  <si>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</si>
  <si>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</si>
  <si>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</si>
  <si>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</si>
  <si>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</si>
  <si>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</si>
  <si>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</si>
  <si>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</si>
  <si>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</si>
  <si>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</si>
  <si>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</si>
  <si>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</si>
  <si>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</si>
  <si>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</si>
  <si>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</si>
  <si>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</si>
  <si>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</si>
  <si>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</si>
  <si>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</si>
  <si>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</si>
  <si>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</si>
  <si>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</si>
  <si>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</si>
  <si>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</si>
  <si>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</si>
  <si>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</si>
  <si>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</si>
  <si>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</si>
  <si>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</si>
  <si>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</si>
  <si>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</si>
  <si>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</si>
  <si>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</si>
  <si>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</si>
  <si>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</si>
  <si>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</si>
  <si>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</si>
  <si>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</si>
  <si>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</si>
  <si>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</si>
  <si>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</si>
  <si>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</si>
  <si>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</si>
  <si>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</si>
  <si>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</si>
  <si>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</si>
  <si>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</si>
  <si>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</si>
  <si>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</si>
  <si>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</si>
  <si>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</si>
  <si>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</si>
  <si>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</si>
  <si>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</si>
  <si>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</si>
  <si>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</si>
  <si>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</si>
  <si>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</si>
  <si>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</si>
  <si>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</si>
  <si>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</si>
  <si>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</si>
  <si>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</si>
  <si>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</si>
  <si>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</si>
  <si>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</si>
  <si>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</si>
  <si>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</si>
  <si>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</si>
  <si>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</si>
  <si>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</si>
  <si>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</si>
  <si>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</si>
  <si>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</si>
  <si>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</si>
  <si>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</si>
  <si>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</si>
  <si>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</si>
  <si>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</si>
  <si>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</si>
  <si>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</si>
  <si>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</si>
  <si>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</si>
  <si>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</si>
  <si>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</si>
  <si>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</si>
  <si>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</si>
  <si>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</si>
  <si>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</si>
  <si>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</si>
  <si>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</si>
  <si>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</si>
  <si>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</si>
  <si>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</si>
  <si>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</si>
  <si>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</si>
  <si>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</si>
  <si>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</si>
  <si>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</si>
  <si>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</si>
  <si>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</si>
  <si>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</si>
  <si>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</si>
  <si>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</si>
  <si>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</si>
  <si>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</si>
  <si>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</si>
  <si>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</si>
  <si>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</si>
  <si>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</si>
  <si>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</si>
  <si>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</si>
  <si>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</si>
  <si>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</si>
  <si>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</si>
  <si>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</si>
  <si>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</si>
  <si>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</si>
  <si>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</si>
  <si>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</si>
  <si>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</si>
  <si>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</si>
  <si>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</si>
  <si>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</si>
  <si>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</si>
  <si>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</si>
  <si>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</si>
  <si>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</si>
  <si>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</si>
  <si>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</si>
  <si>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</si>
  <si>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</si>
  <si>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</si>
  <si>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</si>
  <si>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</si>
  <si>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</si>
  <si>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</si>
  <si>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</si>
  <si>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</si>
  <si>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</si>
  <si>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</si>
  <si>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</si>
  <si>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</si>
  <si>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</si>
  <si>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</si>
  <si>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</si>
  <si>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</si>
  <si>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</si>
  <si>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</si>
  <si>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</si>
  <si>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</si>
  <si>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</si>
  <si>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</si>
  <si>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</si>
  <si>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</si>
  <si>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</si>
  <si>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</si>
  <si>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</si>
  <si>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</si>
  <si>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</si>
  <si>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</si>
  <si>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</si>
  <si>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</si>
  <si>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</si>
  <si>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</si>
  <si>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</si>
  <si>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</si>
  <si>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</si>
  <si>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</si>
  <si>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</si>
  <si>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</si>
  <si>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</si>
  <si>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</si>
  <si>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</si>
  <si>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</si>
  <si>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</si>
  <si>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</si>
  <si>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</si>
  <si>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</si>
  <si>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</si>
  <si>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</si>
  <si>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</si>
  <si>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</si>
  <si>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</si>
  <si>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</si>
  <si>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</si>
  <si>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</si>
  <si>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</si>
  <si>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</si>
  <si>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</si>
  <si>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</si>
  <si>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</si>
  <si>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</si>
  <si>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</si>
  <si>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</si>
  <si>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</si>
  <si>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</si>
  <si>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</si>
  <si>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</si>
  <si>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</si>
  <si>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</si>
  <si>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</si>
  <si>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</si>
  <si>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</si>
  <si>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</si>
  <si>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</si>
  <si>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</si>
  <si>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</si>
  <si>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</si>
  <si>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</si>
  <si>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</si>
  <si>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</si>
  <si>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</si>
  <si>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</si>
  <si>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</si>
  <si>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</si>
  <si>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</si>
  <si>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</si>
  <si>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</si>
  <si>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</si>
  <si>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</si>
  <si>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</si>
  <si>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</si>
  <si>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</si>
  <si>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</si>
  <si>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</si>
  <si>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</si>
  <si>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</si>
  <si>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</si>
  <si>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</si>
  <si>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</si>
  <si>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</si>
  <si>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</si>
  <si>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</si>
  <si>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</si>
  <si>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</si>
  <si>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</si>
  <si>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</si>
  <si>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</si>
  <si>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</si>
  <si>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</si>
  <si>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</si>
  <si>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</si>
  <si>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</si>
  <si>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</si>
  <si>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</si>
  <si>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</si>
  <si>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</si>
  <si>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</si>
  <si>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</si>
  <si>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</si>
  <si>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</si>
  <si>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</si>
  <si>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</si>
  <si>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</si>
  <si>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</si>
  <si>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</si>
  <si>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</si>
  <si>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</si>
  <si>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</si>
  <si>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</si>
  <si>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</si>
  <si>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</si>
  <si>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</si>
  <si>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</si>
  <si>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</si>
  <si>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</si>
  <si>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</si>
  <si>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</si>
  <si>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</si>
  <si>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</si>
  <si>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</si>
  <si>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</si>
  <si>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</si>
  <si>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</si>
  <si>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</si>
  <si>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</si>
  <si>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</si>
  <si>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</si>
  <si>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</si>
  <si>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</si>
  <si>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</si>
  <si>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</si>
  <si>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</si>
  <si>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</si>
  <si>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</si>
  <si>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</si>
  <si>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</si>
  <si>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</si>
  <si>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</si>
  <si>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</si>
  <si>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</si>
  <si>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</si>
  <si>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</si>
  <si>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</si>
  <si>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</si>
  <si>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</si>
  <si>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</si>
  <si>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</si>
  <si>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</si>
  <si>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</si>
  <si>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</si>
  <si>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</si>
  <si>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</si>
  <si>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</si>
  <si>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</si>
  <si>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</si>
  <si>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</si>
  <si>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</si>
  <si>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</si>
  <si>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</si>
  <si>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</si>
  <si>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</si>
  <si>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</si>
  <si>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</si>
  <si>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</si>
  <si>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</si>
  <si>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</si>
  <si>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</si>
  <si>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</si>
  <si>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</si>
  <si>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</si>
  <si>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</si>
  <si>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</si>
  <si>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</si>
  <si>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</si>
  <si>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</si>
  <si>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</si>
  <si>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</si>
  <si>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</si>
  <si>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</si>
  <si>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</si>
  <si>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</si>
  <si>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</si>
  <si>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</si>
  <si>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</si>
  <si>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</si>
  <si>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</si>
  <si>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</si>
  <si>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</si>
  <si>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</si>
  <si>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</si>
  <si>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</si>
  <si>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</si>
  <si>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</si>
  <si>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</si>
  <si>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</si>
  <si>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</si>
  <si>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</si>
  <si>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</si>
  <si>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</si>
  <si>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</si>
  <si>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</si>
  <si>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</si>
  <si>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</si>
  <si>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</si>
  <si>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</si>
  <si>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</si>
  <si>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</si>
  <si>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</si>
  <si>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</si>
  <si>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</si>
  <si>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</si>
  <si>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</si>
  <si>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</si>
  <si>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</si>
  <si>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</si>
  <si>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</si>
  <si>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</si>
  <si>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</si>
  <si>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</si>
  <si>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</si>
  <si>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</si>
  <si>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</si>
  <si>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</si>
  <si>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</si>
  <si>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</si>
  <si>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</si>
  <si>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</si>
  <si>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</si>
  <si>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</si>
  <si>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</si>
  <si>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</si>
  <si>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</si>
  <si>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</si>
  <si>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</si>
  <si>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</si>
  <si>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</si>
  <si>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</si>
  <si>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</si>
  <si>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</si>
  <si>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</si>
  <si>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</si>
  <si>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</si>
  <si>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</si>
  <si>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</si>
  <si>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</si>
  <si>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</si>
  <si>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</si>
  <si>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</si>
  <si>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</si>
  <si>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</si>
  <si>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</si>
  <si>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</si>
  <si>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</si>
  <si>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</si>
  <si>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</si>
  <si>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</si>
  <si>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</si>
  <si>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</si>
  <si>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</si>
  <si>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</si>
  <si>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</si>
  <si>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</si>
  <si>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</si>
  <si>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</si>
  <si>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</si>
  <si>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</si>
  <si>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</si>
  <si>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</si>
  <si>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</si>
  <si>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</si>
  <si>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</si>
  <si>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</si>
  <si>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</si>
  <si>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</si>
  <si>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</si>
  <si>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</si>
  <si>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</si>
  <si>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</si>
  <si>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</si>
  <si>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</si>
  <si>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</si>
  <si>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</si>
  <si>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</si>
  <si>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</si>
  <si>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</si>
  <si>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</si>
  <si>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</si>
  <si>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</si>
  <si>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</si>
  <si>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</si>
  <si>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</si>
  <si>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</si>
  <si>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</si>
  <si>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</si>
  <si>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</si>
  <si>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</si>
  <si>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</si>
  <si>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</si>
  <si>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</si>
  <si>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</si>
  <si>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</si>
  <si>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</si>
  <si>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</si>
  <si>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</si>
  <si>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</si>
  <si>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</si>
  <si>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</si>
  <si>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</si>
  <si>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</si>
  <si>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</si>
  <si>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</si>
  <si>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</si>
  <si>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</si>
  <si>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</si>
  <si>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</si>
  <si>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</si>
  <si>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</si>
  <si>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</si>
  <si>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</si>
  <si>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</si>
  <si>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</si>
  <si>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</si>
  <si>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</si>
  <si>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</si>
  <si>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</si>
  <si>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</si>
  <si>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</si>
  <si>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</si>
  <si>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</si>
  <si>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</si>
  <si>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</si>
  <si>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</si>
  <si>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</si>
  <si>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</si>
  <si>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</si>
  <si>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</si>
  <si>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</si>
  <si>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</si>
  <si>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</si>
  <si>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</si>
  <si>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</si>
  <si>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</si>
  <si>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</si>
  <si>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</si>
  <si>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</si>
  <si>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</si>
  <si>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</si>
  <si>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</si>
  <si>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</si>
  <si>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</si>
  <si>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</si>
  <si>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</si>
  <si>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</si>
  <si>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</si>
  <si>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</si>
  <si>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</si>
  <si>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</si>
  <si>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</si>
  <si>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</si>
  <si>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</si>
  <si>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</si>
  <si>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</si>
  <si>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</si>
  <si>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</si>
  <si>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</si>
  <si>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</si>
  <si>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</si>
  <si>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</si>
  <si>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</si>
  <si>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</si>
  <si>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</si>
  <si>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</si>
  <si>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</si>
  <si>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</si>
  <si>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</si>
  <si>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</si>
  <si>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</si>
  <si>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</si>
  <si>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</si>
  <si>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</si>
  <si>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</si>
  <si>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</si>
  <si>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</si>
  <si>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</si>
  <si>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</si>
  <si>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</si>
  <si>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</si>
  <si>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</si>
  <si>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</si>
  <si>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</si>
  <si>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</si>
  <si>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</si>
  <si>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</si>
  <si>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</si>
  <si>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</si>
  <si>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</si>
  <si>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</si>
  <si>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</si>
  <si>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</si>
  <si>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</si>
  <si>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</si>
  <si>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</si>
  <si>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</si>
  <si>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</si>
  <si>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</si>
  <si>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</si>
  <si>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</si>
  <si>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</si>
  <si>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</si>
  <si>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</si>
  <si>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</si>
  <si>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</si>
  <si>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</si>
  <si>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</si>
  <si>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</si>
  <si>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</si>
  <si>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</si>
  <si>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</si>
  <si>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</si>
  <si>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</si>
  <si>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</si>
  <si>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</si>
  <si>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</si>
  <si>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</si>
  <si>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</si>
  <si>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</si>
  <si>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</si>
  <si>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</si>
  <si>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</si>
  <si>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</si>
  <si>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</si>
  <si>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</si>
  <si>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</si>
  <si>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</si>
  <si>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</si>
  <si>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</si>
  <si>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</si>
  <si>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</si>
  <si>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</si>
  <si>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</si>
  <si>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</si>
  <si>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</si>
  <si>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</si>
  <si>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</si>
  <si>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</si>
  <si>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</si>
  <si>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</si>
  <si>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</si>
  <si>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</si>
  <si>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</si>
  <si>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</si>
  <si>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</si>
  <si>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</si>
  <si>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</si>
  <si>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</si>
  <si>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</si>
  <si>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</si>
  <si>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</si>
  <si>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</si>
  <si>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</si>
  <si>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</si>
  <si>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</si>
  <si>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</si>
  <si>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</si>
  <si>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</si>
  <si>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</si>
  <si>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</si>
  <si>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</si>
  <si>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</si>
  <si>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</si>
  <si>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</si>
  <si>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</si>
  <si>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</si>
  <si>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</si>
  <si>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</si>
  <si>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</si>
  <si>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</si>
  <si>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</si>
  <si>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</si>
  <si>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</si>
  <si>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</si>
  <si>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</si>
  <si>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</si>
  <si>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</si>
  <si>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</si>
  <si>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</si>
  <si>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</si>
  <si>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</si>
  <si>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</si>
  <si>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</si>
  <si>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</si>
  <si>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</si>
  <si>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</si>
  <si>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</si>
  <si>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</si>
  <si>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</si>
  <si>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</si>
  <si>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</si>
  <si>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</si>
  <si>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</si>
  <si>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</si>
  <si>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</si>
  <si>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</si>
  <si>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</si>
  <si>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</si>
  <si>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</si>
  <si>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</si>
  <si>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</si>
  <si>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</si>
  <si>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</si>
  <si>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</si>
  <si>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</si>
  <si>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</si>
  <si>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</si>
  <si>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</si>
  <si>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</si>
  <si>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</si>
  <si>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</si>
  <si>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</si>
  <si>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</si>
  <si>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</si>
  <si>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</si>
  <si>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</si>
  <si>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</si>
  <si>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</si>
  <si>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</si>
  <si>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</si>
  <si>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</si>
  <si>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</si>
  <si>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</si>
  <si>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</si>
  <si>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</si>
  <si>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</si>
  <si>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</si>
  <si>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</si>
  <si>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</si>
  <si>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</si>
  <si>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</si>
  <si>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</si>
  <si>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</si>
  <si>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</si>
  <si>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</si>
  <si>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</si>
  <si>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</si>
  <si>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</si>
  <si>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</si>
  <si>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</si>
  <si>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</si>
  <si>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</si>
  <si>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</si>
  <si>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</si>
  <si>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</si>
  <si>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</si>
  <si>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</si>
  <si>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</si>
  <si>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</si>
  <si>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</si>
  <si>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</si>
  <si>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</si>
  <si>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</si>
  <si>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</si>
  <si>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</si>
  <si>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</si>
  <si>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</si>
  <si>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</si>
  <si>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</si>
  <si>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</si>
  <si>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</si>
  <si>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</si>
  <si>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</si>
  <si>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</si>
  <si>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</si>
  <si>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</si>
  <si>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</si>
  <si>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</si>
  <si>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</si>
  <si>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</si>
  <si>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</si>
  <si>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</si>
  <si>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</si>
  <si>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</si>
  <si>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</si>
  <si>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</si>
  <si>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</si>
  <si>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</si>
  <si>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</si>
  <si>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</si>
  <si>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</si>
  <si>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</si>
  <si>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</si>
  <si>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</si>
  <si>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</si>
  <si>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</si>
  <si>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</si>
  <si>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</si>
  <si>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</si>
  <si>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</si>
  <si>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</si>
  <si>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</si>
  <si>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</si>
  <si>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</si>
  <si>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</si>
  <si>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</si>
  <si>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</si>
  <si>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</si>
  <si>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</si>
  <si>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</si>
  <si>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</si>
  <si>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</si>
  <si>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</si>
  <si>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</si>
  <si>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</si>
  <si>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</si>
  <si>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</si>
  <si>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</si>
  <si>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</si>
  <si>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</si>
  <si>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</si>
  <si>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</si>
  <si>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</si>
  <si>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</si>
  <si>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</si>
  <si>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</si>
  <si>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</si>
  <si>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</si>
  <si>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</si>
  <si>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</si>
  <si>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</si>
  <si>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</si>
  <si>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</si>
  <si>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</si>
  <si>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</si>
  <si>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</si>
  <si>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</si>
  <si>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</si>
  <si>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</si>
  <si>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</si>
  <si>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</si>
  <si>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</si>
  <si>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</si>
  <si>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</si>
  <si>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</si>
  <si>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</si>
  <si>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</si>
  <si>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</si>
  <si>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</si>
  <si>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</si>
  <si>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</si>
  <si>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</si>
  <si>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</si>
  <si>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</si>
  <si>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</si>
  <si>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</si>
  <si>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</si>
  <si>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</si>
  <si>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</si>
  <si>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</si>
  <si>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</si>
  <si>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</si>
  <si>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</si>
  <si>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</si>
  <si>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</si>
  <si>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</si>
  <si>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</si>
  <si>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</si>
  <si>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</si>
  <si>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</si>
  <si>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</si>
  <si>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</si>
  <si>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</si>
  <si>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</si>
  <si>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</si>
  <si>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</si>
  <si>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</si>
  <si>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</si>
  <si>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</si>
  <si>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</si>
  <si>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</si>
  <si>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</si>
  <si>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</si>
  <si>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</si>
  <si>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</si>
  <si>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</si>
  <si>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</si>
  <si>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</si>
  <si>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</si>
  <si>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</si>
  <si>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</si>
  <si>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</si>
  <si>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</si>
  <si>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</si>
  <si>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</si>
  <si>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</si>
  <si>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</si>
  <si>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</si>
  <si>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</si>
  <si>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</si>
  <si>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</si>
  <si>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</si>
  <si>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</si>
  <si>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</si>
  <si>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</si>
  <si>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</si>
  <si>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</si>
  <si>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</si>
  <si>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</si>
  <si>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</si>
  <si>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</si>
  <si>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</si>
  <si>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</si>
  <si>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</si>
  <si>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</si>
  <si>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</si>
  <si>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</si>
  <si>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</si>
  <si>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</si>
  <si>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</si>
  <si>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</si>
  <si>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</si>
  <si>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</si>
  <si>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</si>
  <si>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</si>
  <si>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</si>
  <si>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</si>
  <si>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</si>
  <si>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</si>
  <si>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</si>
  <si>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</si>
  <si>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</si>
  <si>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</si>
  <si>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</si>
  <si>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</si>
  <si>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</si>
  <si>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</si>
  <si>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</si>
  <si>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</si>
  <si>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</si>
  <si>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</si>
  <si>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</si>
  <si>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</si>
  <si>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</si>
  <si>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</si>
  <si>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</si>
  <si>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</si>
  <si>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</si>
  <si>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</si>
  <si>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</si>
  <si>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</si>
  <si>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</si>
  <si>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</si>
  <si>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</si>
  <si>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</si>
  <si>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</si>
  <si>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</si>
  <si>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</si>
  <si>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</si>
  <si>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</si>
  <si>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</si>
  <si>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</si>
  <si>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</si>
  <si>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</si>
  <si>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</si>
  <si>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</si>
  <si>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</si>
  <si>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</si>
  <si>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</si>
  <si>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</si>
  <si>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</si>
  <si>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</si>
  <si>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</si>
  <si>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</si>
  <si>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</si>
  <si>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</si>
  <si>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</si>
  <si>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</si>
  <si>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</si>
  <si>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</si>
  <si>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</si>
  <si>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</si>
  <si>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</si>
  <si>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</si>
  <si>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</si>
  <si>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</si>
  <si>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</si>
  <si>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</si>
  <si>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</si>
  <si>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</si>
  <si>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</si>
  <si>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</si>
  <si>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</si>
  <si>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</si>
  <si>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</si>
  <si>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</si>
  <si>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</si>
  <si>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</si>
  <si>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</si>
  <si>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</si>
  <si>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</si>
  <si>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</si>
  <si>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</si>
  <si>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</si>
  <si>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</si>
  <si>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</si>
  <si>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</si>
  <si>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</si>
  <si>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</si>
  <si>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</si>
  <si>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</si>
  <si>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</si>
  <si>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</si>
  <si>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</si>
  <si>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</si>
  <si>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</si>
  <si>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</si>
  <si>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</si>
  <si>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</si>
  <si>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</si>
  <si>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</si>
  <si>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</si>
  <si>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</si>
  <si>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</si>
  <si>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</si>
  <si>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</si>
  <si>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</si>
  <si>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</si>
  <si>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</si>
  <si>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</si>
  <si>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</si>
  <si>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</si>
  <si>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</si>
  <si>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</si>
  <si>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</si>
  <si>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</si>
  <si>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</si>
  <si>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</si>
  <si>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</si>
  <si>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</si>
  <si>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</si>
  <si>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</si>
  <si>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</si>
  <si>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</si>
  <si>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</si>
  <si>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</si>
  <si>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</si>
  <si>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</si>
  <si>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</si>
  <si>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</si>
  <si>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</si>
  <si>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</si>
  <si>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</si>
  <si>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</si>
  <si>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</si>
  <si>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</si>
  <si>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</si>
  <si>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</si>
  <si>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</si>
  <si>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</si>
  <si>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</si>
  <si>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</si>
  <si>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</si>
  <si>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</si>
  <si>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</si>
  <si>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</si>
  <si>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</si>
  <si>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</si>
  <si>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</si>
  <si>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</si>
  <si>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</si>
  <si>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</si>
  <si>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</si>
  <si>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</si>
  <si>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</si>
  <si>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</si>
  <si>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</si>
  <si>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</si>
  <si>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</si>
  <si>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</si>
  <si>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</si>
  <si>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</si>
  <si>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</si>
  <si>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</si>
  <si>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</si>
  <si>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</si>
  <si>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</si>
  <si>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</si>
  <si>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</si>
  <si>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</si>
  <si>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</si>
  <si>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</si>
  <si>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</si>
  <si>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</si>
  <si>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</si>
  <si>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</si>
  <si>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</si>
  <si>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</si>
  <si>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</si>
  <si>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</si>
  <si>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</si>
  <si>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</si>
  <si>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</si>
  <si>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</si>
  <si>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</si>
  <si>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</si>
  <si>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</si>
  <si>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</si>
  <si>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</si>
  <si>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</si>
  <si>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</si>
  <si>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</si>
  <si>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</si>
  <si>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</si>
  <si>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</si>
  <si>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</si>
  <si>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</si>
  <si>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</si>
  <si>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</si>
  <si>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</si>
  <si>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</si>
  <si>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</si>
  <si>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</si>
  <si>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</si>
  <si>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</si>
  <si>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</si>
  <si>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</si>
  <si>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</si>
  <si>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</si>
  <si>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</si>
  <si>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</si>
  <si>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</si>
  <si>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</si>
  <si>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</si>
  <si>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</si>
  <si>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</si>
  <si>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</si>
  <si>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</si>
  <si>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</si>
  <si>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</si>
  <si>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</si>
  <si>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</si>
  <si>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</si>
  <si>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</si>
  <si>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</si>
  <si>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</si>
  <si>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</si>
  <si>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</si>
  <si>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</si>
  <si>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</si>
  <si>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</si>
  <si>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</si>
  <si>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</si>
  <si>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</si>
  <si>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</si>
  <si>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</si>
  <si>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</si>
  <si>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</si>
  <si>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</si>
  <si>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</si>
  <si>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</si>
  <si>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</si>
  <si>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</si>
  <si>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</si>
  <si>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</si>
  <si>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</si>
  <si>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</si>
  <si>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</si>
  <si>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</si>
  <si>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</si>
  <si>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</si>
  <si>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</si>
  <si>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</si>
  <si>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</si>
  <si>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</si>
  <si>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</si>
  <si>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</si>
  <si>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</si>
  <si>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</si>
  <si>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</si>
  <si>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</si>
  <si>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</si>
  <si>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</si>
  <si>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</si>
  <si>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</si>
  <si>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</si>
  <si>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</si>
  <si>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</si>
  <si>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</si>
  <si>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</si>
  <si>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</si>
  <si>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</si>
  <si>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</si>
  <si>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</si>
  <si>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</si>
  <si>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</si>
  <si>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</si>
  <si>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</si>
  <si>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</si>
  <si>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</si>
  <si>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</si>
  <si>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</si>
  <si>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</si>
  <si>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</si>
  <si>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</si>
  <si>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</si>
  <si>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</si>
  <si>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</si>
  <si>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</si>
  <si>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</si>
  <si>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</si>
  <si>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</si>
  <si>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</si>
  <si>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</si>
  <si>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</si>
  <si>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</si>
  <si>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</si>
  <si>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</si>
  <si>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</si>
  <si>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</si>
  <si>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</si>
  <si>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</si>
  <si>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</si>
  <si>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</si>
  <si>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</si>
  <si>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</si>
  <si>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</si>
  <si>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</si>
  <si>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</si>
  <si>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</si>
  <si>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</si>
  <si>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</si>
  <si>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</si>
  <si>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</si>
  <si>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</si>
  <si>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</si>
  <si>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</si>
  <si>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</si>
  <si>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</si>
  <si>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</si>
  <si>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</si>
  <si>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</si>
  <si>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</si>
  <si>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</si>
  <si>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</si>
  <si>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</si>
  <si>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</si>
  <si>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</si>
  <si>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</si>
  <si>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</si>
  <si>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</si>
  <si>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</si>
  <si>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</si>
  <si>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</si>
  <si>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</si>
  <si>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</si>
  <si>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</si>
  <si>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</si>
  <si>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</si>
  <si>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</si>
  <si>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</si>
  <si>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</si>
  <si>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</si>
  <si>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</si>
  <si>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</si>
  <si>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</si>
  <si>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</si>
  <si>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</si>
  <si>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</si>
  <si>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</si>
  <si>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</si>
  <si>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</si>
  <si>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</si>
  <si>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</si>
  <si>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</si>
  <si>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</si>
  <si>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</si>
  <si>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</si>
  <si>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</si>
  <si>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</si>
  <si>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</si>
  <si>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</si>
  <si>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</si>
  <si>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</si>
  <si>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</si>
  <si>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</si>
  <si>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</si>
  <si>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</si>
  <si>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</si>
  <si>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</si>
  <si>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</si>
  <si>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</si>
  <si>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</si>
  <si>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</si>
  <si>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</si>
  <si>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</si>
  <si>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</si>
  <si>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</si>
  <si>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</si>
  <si>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</si>
  <si>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</si>
  <si>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</si>
  <si>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</si>
  <si>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</si>
  <si>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</si>
  <si>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</si>
  <si>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</si>
  <si>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</si>
  <si>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</si>
  <si>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</si>
  <si>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</si>
  <si>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</si>
  <si>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</si>
  <si>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</si>
  <si>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</si>
  <si>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</si>
  <si>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</si>
  <si>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</si>
  <si>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</si>
  <si>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</si>
  <si>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</si>
  <si>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</si>
  <si>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</si>
  <si>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</si>
  <si>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</si>
  <si>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</si>
  <si>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</si>
  <si>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</si>
  <si>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</si>
  <si>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</si>
  <si>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</si>
  <si>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</si>
  <si>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</si>
  <si>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</si>
  <si>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</si>
  <si>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</si>
  <si>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</si>
  <si>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</si>
  <si>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</si>
  <si>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</si>
  <si>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</si>
  <si>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</si>
  <si>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</si>
  <si>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</si>
  <si>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</si>
  <si>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</si>
  <si>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</si>
  <si>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</si>
  <si>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</si>
  <si>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</si>
  <si>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</si>
  <si>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</si>
  <si>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</si>
  <si>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</si>
  <si>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</si>
  <si>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</si>
  <si>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</si>
  <si>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</si>
  <si>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</si>
  <si>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</si>
  <si>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</si>
  <si>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</si>
  <si>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</si>
  <si>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</si>
  <si>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</si>
  <si>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</si>
  <si>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</si>
  <si>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</si>
  <si>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</si>
  <si>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</si>
  <si>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</si>
  <si>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</si>
  <si>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</si>
  <si>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</si>
  <si>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</si>
  <si>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</si>
  <si>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</si>
  <si>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</si>
  <si>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</si>
  <si>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</si>
  <si>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</si>
  <si>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</si>
  <si>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</si>
  <si>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</si>
  <si>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</si>
  <si>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</si>
  <si>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</si>
  <si>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</si>
  <si>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</si>
  <si>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</si>
  <si>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</si>
  <si>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</si>
  <si>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</si>
  <si>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</si>
  <si>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</si>
  <si>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</si>
  <si>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</si>
  <si>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</si>
  <si>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</si>
  <si>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</si>
  <si>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</si>
  <si>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</si>
  <si>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</si>
  <si>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</si>
  <si>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</si>
  <si>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</si>
  <si>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</si>
  <si>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</si>
  <si>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</si>
  <si>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</si>
  <si>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</si>
  <si>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</si>
  <si>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</si>
  <si>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</si>
  <si>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</si>
  <si>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</si>
  <si>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</si>
  <si>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</si>
  <si>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</si>
  <si>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</si>
  <si>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</si>
  <si>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</si>
  <si>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</si>
  <si>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</si>
  <si>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</si>
  <si>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</si>
  <si>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</si>
  <si>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</si>
  <si>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</si>
  <si>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</si>
  <si>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</si>
  <si>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</si>
  <si>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</si>
  <si>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</si>
  <si>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</si>
  <si>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</si>
  <si>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</si>
  <si>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</si>
  <si>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</si>
  <si>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</si>
  <si>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</si>
  <si>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</si>
  <si>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</si>
  <si>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</si>
  <si>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</si>
  <si>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</si>
  <si>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</si>
  <si>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</si>
  <si>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</si>
  <si>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</si>
  <si>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</si>
  <si>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</si>
  <si>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</si>
  <si>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</si>
  <si>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</si>
  <si>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</si>
  <si>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</si>
  <si>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</si>
  <si>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</si>
  <si>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</si>
  <si>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</si>
  <si>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</si>
  <si>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</si>
  <si>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</si>
  <si>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</si>
  <si>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</si>
  <si>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</si>
  <si>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</si>
  <si>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</si>
  <si>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</si>
  <si>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</si>
  <si>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</si>
  <si>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</si>
  <si>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</si>
  <si>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</si>
  <si>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</si>
  <si>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</si>
  <si>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</si>
  <si>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</si>
  <si>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</si>
  <si>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</si>
  <si>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</si>
  <si>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</si>
  <si>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</si>
  <si>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</si>
  <si>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</si>
  <si>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</si>
  <si>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</si>
  <si>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</si>
  <si>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</si>
  <si>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</si>
  <si>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</si>
  <si>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</si>
  <si>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</si>
  <si>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</si>
  <si>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</si>
  <si>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</si>
  <si>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</si>
  <si>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</si>
  <si>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</si>
  <si>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</si>
  <si>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</si>
  <si>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</si>
  <si>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</si>
  <si>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</si>
  <si>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</si>
  <si>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</si>
  <si>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</si>
  <si>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</si>
  <si>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</si>
  <si>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</si>
  <si>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</si>
  <si>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</si>
  <si>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</si>
  <si>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</si>
  <si>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</si>
  <si>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</si>
  <si>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</si>
  <si>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</si>
  <si>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</si>
  <si>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</si>
  <si>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</si>
  <si>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</si>
  <si>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</si>
  <si>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</si>
  <si>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</si>
  <si>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</si>
  <si>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</si>
  <si>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</si>
  <si>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</si>
  <si>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</si>
  <si>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</si>
  <si>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</si>
  <si>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</si>
  <si>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</si>
  <si>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</si>
  <si>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</si>
  <si>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</si>
  <si>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</si>
  <si>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</si>
  <si>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</si>
  <si>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</si>
  <si>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</si>
  <si>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</si>
  <si>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</si>
  <si>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</si>
  <si>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</si>
  <si>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</si>
  <si>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</si>
  <si>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</si>
  <si>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</si>
  <si>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</si>
  <si>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</si>
  <si>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</si>
  <si>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</si>
  <si>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</si>
  <si>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</si>
  <si>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</si>
  <si>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</si>
  <si>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</si>
  <si>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</si>
  <si>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</si>
  <si>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</si>
  <si>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</si>
  <si>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</si>
  <si>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</si>
  <si>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</si>
  <si>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</si>
  <si>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</si>
  <si>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</si>
  <si>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</si>
  <si>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</si>
  <si>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</si>
  <si>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</si>
  <si>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</si>
  <si>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</si>
  <si>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</si>
  <si>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</si>
  <si>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</si>
  <si>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</si>
  <si>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</si>
  <si>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</si>
  <si>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</si>
  <si>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</si>
  <si>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</si>
  <si>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</si>
  <si>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</si>
  <si>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</si>
  <si>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</si>
  <si>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</si>
  <si>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</si>
  <si>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</si>
  <si>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</si>
  <si>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</si>
  <si>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</si>
  <si>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</si>
  <si>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</si>
  <si>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</si>
  <si>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</si>
  <si>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</si>
  <si>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</si>
  <si>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</si>
  <si>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</si>
  <si>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</si>
  <si>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</si>
  <si>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</si>
  <si>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</si>
  <si>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</si>
  <si>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</si>
  <si>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</si>
  <si>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</si>
  <si>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</si>
  <si>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</si>
  <si>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</si>
  <si>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</si>
  <si>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</si>
  <si>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</si>
  <si>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</si>
  <si>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</si>
  <si>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</si>
  <si>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</si>
  <si>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</si>
  <si>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</si>
  <si>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</si>
  <si>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</si>
  <si>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</si>
  <si>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</si>
  <si>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</si>
  <si>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</si>
  <si>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</si>
  <si>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</si>
  <si>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</si>
  <si>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</si>
  <si>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</si>
  <si>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</si>
  <si>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</si>
  <si>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</si>
  <si>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</si>
  <si>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</si>
  <si>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</si>
  <si>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</si>
  <si>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</si>
  <si>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</si>
  <si>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</si>
  <si>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</si>
  <si>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</si>
  <si>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</si>
  <si>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</si>
  <si>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</si>
  <si>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</si>
  <si>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</si>
  <si>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</si>
  <si>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</si>
  <si>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</si>
  <si>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</si>
  <si>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</si>
  <si>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</si>
  <si>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</si>
  <si>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</si>
  <si>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</si>
  <si>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</si>
  <si>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</si>
  <si>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</si>
  <si>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</si>
  <si>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</si>
  <si>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</si>
  <si>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</si>
  <si>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</si>
  <si>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</si>
  <si>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</si>
  <si>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</si>
  <si>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</si>
  <si>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</si>
  <si>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</si>
  <si>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</si>
  <si>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</si>
  <si>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</si>
  <si>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</si>
  <si>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</si>
  <si>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</si>
  <si>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</si>
  <si>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</si>
  <si>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</si>
  <si>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</si>
  <si>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</si>
  <si>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</si>
  <si>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</si>
  <si>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</si>
  <si>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</si>
  <si>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</si>
  <si>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</si>
  <si>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</si>
  <si>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</si>
  <si>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</si>
  <si>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</si>
  <si>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</si>
  <si>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</si>
  <si>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</si>
  <si>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</si>
  <si>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</si>
  <si>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</si>
  <si>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</si>
  <si>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</si>
  <si>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</si>
  <si>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</si>
  <si>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</si>
  <si>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</si>
  <si>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</si>
  <si>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</si>
  <si>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</si>
  <si>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</si>
  <si>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</si>
  <si>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</si>
  <si>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</si>
  <si>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</si>
  <si>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</si>
  <si>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</si>
  <si>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</si>
  <si>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</si>
  <si>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</si>
  <si>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</si>
  <si>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</si>
  <si>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</si>
  <si>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</si>
  <si>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</si>
  <si>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</si>
  <si>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</si>
  <si>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</si>
  <si>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</si>
  <si>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</si>
  <si>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</si>
  <si>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</si>
  <si>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</si>
  <si>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</si>
  <si>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</si>
  <si>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</si>
  <si>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</si>
  <si>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</si>
  <si>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</si>
  <si>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</si>
  <si>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</si>
  <si>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</si>
  <si>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</si>
  <si>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</si>
  <si>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</si>
  <si>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</si>
  <si>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</si>
  <si>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</si>
  <si>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</si>
  <si>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</si>
  <si>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</si>
  <si>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</si>
  <si>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</si>
  <si>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</si>
  <si>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</si>
  <si>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</si>
  <si>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</si>
  <si>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</si>
  <si>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</si>
  <si>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</si>
  <si>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</si>
  <si>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</si>
  <si>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</si>
  <si>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</si>
  <si>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</si>
  <si>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</si>
  <si>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</si>
  <si>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</si>
  <si>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</si>
  <si>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</si>
  <si>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</si>
  <si>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</si>
  <si>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</si>
  <si>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</si>
  <si>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</si>
  <si>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</si>
  <si>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</si>
  <si>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</si>
  <si>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</si>
  <si>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</si>
  <si>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</si>
  <si>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</si>
  <si>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</si>
  <si>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</si>
  <si>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</si>
  <si>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</si>
  <si>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</si>
  <si>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</si>
  <si>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</si>
  <si>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</si>
  <si>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</si>
  <si>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</si>
  <si>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</si>
  <si>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</si>
  <si>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</si>
  <si>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</si>
  <si>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</si>
  <si>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</si>
  <si>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</si>
  <si>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</si>
  <si>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</si>
  <si>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</si>
  <si>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</si>
  <si>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</si>
  <si>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</si>
  <si>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</si>
  <si>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</si>
  <si>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</si>
  <si>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</si>
  <si>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</si>
  <si>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</si>
  <si>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</si>
  <si>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</si>
  <si>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</si>
  <si>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</si>
  <si>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</si>
  <si>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</si>
  <si>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</si>
  <si>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</si>
  <si>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</si>
  <si>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</si>
  <si>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</si>
  <si>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</si>
  <si>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</si>
  <si>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</si>
  <si>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</si>
  <si>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</si>
  <si>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</si>
  <si>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</si>
  <si>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</si>
  <si>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</si>
  <si>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</si>
  <si>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</si>
  <si>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</si>
  <si>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</si>
  <si>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</si>
  <si>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</si>
  <si>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</si>
  <si>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</si>
  <si>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</si>
  <si>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</si>
  <si>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</si>
  <si>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</si>
  <si>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</si>
  <si>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</si>
  <si>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</si>
  <si>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</si>
  <si>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</si>
  <si>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</si>
  <si>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</si>
  <si>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</si>
  <si>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</si>
  <si>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</si>
  <si>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</si>
  <si>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</si>
  <si>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</si>
  <si>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</si>
  <si>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</si>
  <si>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</si>
  <si>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</si>
  <si>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</si>
  <si>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</si>
  <si>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</si>
  <si>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</si>
  <si>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</si>
  <si>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</si>
  <si>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</si>
  <si>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</si>
  <si>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</si>
  <si>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</si>
  <si>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</si>
  <si>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</si>
  <si>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</si>
  <si>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</si>
  <si>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</si>
  <si>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</si>
  <si>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</si>
  <si>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</si>
  <si>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</si>
  <si>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</si>
  <si>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</si>
  <si>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</si>
  <si>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</si>
  <si>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</si>
  <si>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</si>
  <si>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</si>
  <si>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</si>
  <si>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</si>
  <si>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</si>
  <si>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</si>
  <si>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</si>
  <si>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</si>
  <si>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</si>
  <si>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</si>
  <si>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</si>
  <si>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</si>
  <si>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</si>
  <si>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</si>
  <si>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</si>
  <si>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</si>
  <si>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</si>
  <si>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</si>
  <si>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</si>
  <si>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</si>
  <si>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</si>
  <si>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</si>
  <si>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</si>
  <si>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</si>
  <si>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</si>
  <si>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</si>
  <si>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</si>
  <si>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</si>
  <si>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</si>
  <si>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</si>
  <si>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</si>
  <si>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</si>
  <si>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</si>
  <si>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</si>
  <si>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</si>
  <si>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</si>
  <si>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</si>
  <si>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</si>
  <si>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</si>
  <si>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</si>
  <si>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</si>
  <si>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</si>
  <si>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</si>
  <si>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</si>
  <si>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</si>
  <si>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</si>
  <si>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</si>
  <si>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</si>
  <si>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</si>
  <si>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</si>
  <si>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</si>
  <si>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</si>
  <si>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</si>
  <si>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</si>
  <si>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</si>
  <si>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</si>
  <si>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</si>
  <si>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</si>
  <si>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</si>
  <si>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</si>
  <si>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</si>
  <si>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</si>
  <si>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</si>
  <si>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</si>
  <si>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</si>
  <si>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</si>
  <si>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</si>
  <si>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</si>
  <si>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</si>
  <si>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</si>
  <si>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</si>
  <si>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</si>
  <si>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</si>
  <si>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</si>
  <si>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</si>
  <si>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</si>
  <si>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</si>
  <si>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</si>
  <si>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</si>
  <si>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</si>
  <si>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</si>
  <si>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</si>
  <si>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</si>
  <si>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</si>
  <si>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</si>
  <si>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</si>
  <si>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</si>
  <si>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</si>
  <si>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</si>
  <si>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</si>
  <si>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</si>
  <si>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</si>
  <si>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</si>
  <si>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</si>
  <si>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</si>
  <si>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</si>
  <si>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</si>
  <si>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</si>
  <si>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</si>
  <si>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</si>
  <si>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</si>
  <si>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</si>
  <si>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</si>
  <si>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</si>
  <si>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</si>
  <si>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</si>
  <si>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</si>
  <si>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</si>
  <si>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</si>
  <si>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</si>
  <si>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</si>
  <si>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</si>
  <si>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</si>
  <si>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</si>
  <si>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</si>
  <si>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</si>
  <si>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</si>
  <si>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</si>
  <si>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</si>
  <si>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</si>
  <si>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</si>
  <si>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</si>
  <si>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</si>
  <si>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</si>
  <si>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</si>
  <si>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</si>
  <si>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</si>
  <si>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</si>
  <si>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</si>
  <si>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</si>
  <si>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</si>
  <si>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</si>
  <si>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</si>
  <si>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</si>
  <si>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</si>
  <si>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</si>
  <si>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</si>
  <si>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</si>
  <si>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</si>
  <si>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</si>
  <si>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</si>
  <si>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</si>
  <si>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</si>
  <si>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</si>
  <si>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</si>
  <si>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</si>
  <si>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</si>
  <si>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</si>
  <si>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</si>
  <si>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</si>
  <si>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</si>
  <si>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</si>
  <si>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</si>
  <si>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</si>
  <si>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</si>
  <si>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</si>
  <si>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</si>
  <si>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</si>
  <si>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</si>
  <si>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</si>
  <si>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</si>
  <si>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</si>
  <si>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</si>
  <si>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</si>
  <si>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</si>
  <si>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</si>
  <si>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</si>
  <si>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</si>
  <si>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</si>
  <si>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</si>
  <si>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</si>
  <si>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</si>
  <si>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</si>
  <si>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</si>
  <si>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</si>
  <si>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</si>
  <si>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</si>
  <si>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</si>
  <si>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</si>
  <si>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</si>
  <si>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</si>
  <si>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</si>
  <si>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</si>
  <si>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</si>
  <si>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</si>
  <si>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</si>
  <si>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</si>
  <si>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</si>
  <si>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</si>
  <si>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</si>
  <si>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</si>
  <si>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</si>
  <si>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</si>
  <si>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</si>
  <si>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</si>
  <si>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</si>
  <si>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</si>
  <si>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</si>
  <si>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</si>
  <si>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</si>
  <si>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</si>
  <si>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</si>
  <si>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</si>
  <si>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</si>
  <si>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</si>
  <si>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</si>
  <si>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</si>
  <si>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</si>
  <si>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</si>
  <si>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</si>
  <si>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</si>
  <si>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</si>
  <si>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</si>
  <si>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</si>
  <si>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</si>
  <si>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</si>
  <si>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</si>
  <si>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</si>
  <si>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</si>
  <si>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</si>
  <si>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</si>
  <si>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</si>
  <si>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</si>
  <si>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</si>
  <si>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</si>
  <si>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</si>
  <si>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</si>
  <si>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</si>
  <si>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</si>
  <si>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</si>
  <si>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</si>
  <si>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</si>
  <si>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</si>
  <si>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</si>
  <si>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</si>
  <si>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</si>
  <si>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</si>
  <si>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</si>
  <si>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</si>
  <si>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</si>
  <si>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</si>
  <si>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</si>
  <si>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</si>
  <si>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</si>
  <si>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</si>
  <si>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</si>
  <si>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</si>
  <si>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</si>
  <si>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</si>
  <si>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</si>
  <si>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</si>
  <si>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</si>
  <si>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</si>
  <si>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</si>
  <si>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</si>
  <si>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</si>
  <si>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</si>
  <si>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</si>
  <si>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</si>
  <si>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</si>
  <si>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</si>
  <si>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</si>
  <si>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</si>
  <si>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</si>
  <si>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</si>
  <si>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</si>
  <si>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</si>
  <si>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</si>
  <si>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</si>
  <si>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</si>
  <si>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</si>
  <si>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</si>
  <si>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</si>
  <si>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</si>
  <si>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</si>
  <si>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</si>
  <si>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</si>
  <si>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</si>
  <si>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</si>
  <si>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</si>
  <si>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</si>
  <si>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</si>
  <si>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</si>
  <si>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</si>
  <si>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</si>
  <si>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</si>
  <si>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</si>
  <si>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</si>
  <si>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</si>
  <si>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</si>
  <si>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</si>
  <si>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</si>
  <si>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</si>
  <si>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</si>
  <si>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</si>
  <si>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</si>
  <si>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</si>
  <si>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</si>
  <si>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</si>
  <si>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</si>
  <si>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</si>
  <si>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</si>
  <si>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</si>
  <si>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</si>
  <si>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</si>
  <si>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</si>
  <si>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</si>
  <si>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</si>
  <si>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</si>
  <si>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</si>
  <si>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</si>
  <si>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</si>
  <si>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</si>
  <si>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</si>
  <si>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</si>
  <si>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</si>
  <si>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</si>
  <si>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</si>
  <si>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</si>
  <si>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</si>
  <si>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</si>
  <si>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</si>
  <si>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</si>
  <si>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</si>
  <si>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</si>
  <si>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</si>
  <si>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</si>
  <si>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</si>
  <si>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</si>
  <si>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</si>
  <si>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</si>
  <si>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</si>
  <si>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</si>
  <si>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</si>
  <si>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</si>
  <si>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</si>
  <si>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</si>
  <si>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</si>
  <si>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</si>
  <si>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</si>
  <si>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</si>
  <si>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</si>
  <si>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</si>
  <si>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</si>
  <si>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</si>
  <si>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</si>
  <si>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</si>
  <si>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</si>
  <si>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</si>
  <si>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</si>
  <si>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</si>
  <si>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</si>
  <si>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</si>
  <si>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</si>
  <si>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</si>
  <si>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</si>
  <si>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</si>
  <si>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</si>
  <si>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</si>
  <si>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</si>
  <si>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</si>
  <si>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</si>
  <si>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</si>
  <si>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</si>
  <si>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</si>
  <si>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</si>
  <si>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</si>
  <si>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</si>
  <si>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</si>
  <si>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</si>
  <si>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</si>
  <si>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</si>
  <si>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</si>
  <si>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</si>
  <si>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</si>
  <si>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</si>
  <si>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</si>
  <si>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</si>
  <si>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</si>
  <si>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</si>
  <si>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</si>
  <si>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</si>
  <si>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</si>
  <si>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</si>
  <si>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</si>
  <si>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</si>
  <si>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</si>
  <si>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</si>
  <si>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</si>
  <si>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</si>
  <si>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</si>
  <si>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</si>
  <si>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</si>
  <si>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</si>
  <si>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</si>
  <si>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</si>
  <si>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</si>
  <si>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</si>
  <si>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</si>
  <si>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</si>
  <si>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</si>
  <si>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</si>
  <si>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</si>
  <si>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</si>
  <si>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</si>
  <si>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</si>
  <si>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</si>
  <si>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</si>
  <si>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</si>
  <si>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</si>
  <si>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</si>
  <si>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</si>
  <si>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</si>
  <si>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</si>
  <si>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</si>
  <si>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</si>
  <si>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</si>
  <si>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</si>
  <si>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</si>
  <si>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</si>
  <si>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</si>
  <si>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</si>
  <si>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</si>
  <si>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</si>
  <si>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</si>
  <si>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</si>
  <si>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</si>
  <si>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</si>
  <si>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</si>
  <si>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</si>
  <si>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</si>
  <si>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</si>
  <si>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</si>
  <si>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</si>
  <si>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</si>
  <si>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</si>
  <si>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</si>
  <si>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</si>
  <si>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</si>
  <si>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</si>
  <si>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</si>
  <si>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</si>
  <si>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</si>
  <si>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</si>
  <si>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</si>
  <si>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</si>
  <si>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</si>
  <si>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</si>
  <si>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</si>
  <si>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</si>
  <si>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</si>
  <si>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</si>
  <si>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</si>
  <si>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</si>
  <si>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</si>
  <si>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</si>
  <si>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</si>
  <si>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</si>
  <si>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</si>
  <si>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</si>
  <si>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</si>
  <si>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</si>
  <si>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</si>
  <si>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</si>
  <si>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</si>
  <si>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</si>
  <si>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</si>
  <si>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</si>
  <si>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</si>
  <si>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</si>
  <si>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</si>
  <si>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</si>
  <si>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</si>
  <si>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</si>
  <si>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</si>
  <si>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</si>
  <si>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</si>
  <si>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</si>
  <si>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</si>
  <si>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</si>
  <si>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</si>
  <si>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</si>
  <si>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</si>
  <si>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</si>
  <si>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</si>
  <si>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</si>
  <si>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</si>
  <si>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</si>
  <si>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</si>
  <si>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</si>
  <si>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</si>
  <si>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</si>
  <si>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</si>
  <si>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</si>
  <si>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</si>
  <si>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</si>
  <si>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</si>
  <si>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</si>
  <si>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</si>
  <si>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</si>
  <si>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</si>
  <si>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</si>
  <si>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</si>
  <si>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</si>
  <si>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</si>
  <si>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</si>
  <si>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</si>
  <si>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</si>
  <si>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</si>
  <si>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</si>
  <si>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</si>
  <si>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</si>
  <si>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</si>
  <si>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</si>
  <si>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</si>
  <si>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</si>
  <si>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</si>
  <si>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</si>
  <si>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</si>
  <si>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</si>
  <si>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</si>
  <si>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</si>
  <si>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</si>
  <si>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</si>
  <si>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</si>
  <si>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</si>
  <si>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</si>
  <si>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</si>
  <si>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</si>
  <si>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</si>
  <si>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</si>
  <si>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</si>
  <si>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</si>
  <si>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</si>
  <si>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</si>
  <si>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</si>
  <si>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</si>
  <si>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</si>
  <si>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</si>
  <si>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</si>
  <si>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</si>
  <si>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</si>
  <si>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</si>
  <si>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</si>
  <si>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</si>
  <si>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</si>
  <si>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</si>
  <si>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</si>
  <si>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</si>
  <si>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</si>
  <si>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</si>
  <si>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</si>
  <si>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</si>
  <si>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</si>
  <si>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</si>
  <si>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</si>
  <si>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</si>
  <si>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</si>
  <si>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</si>
  <si>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</si>
  <si>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</si>
  <si>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</si>
  <si>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</si>
  <si>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</si>
  <si>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</si>
  <si>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</si>
  <si>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</si>
  <si>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</si>
  <si>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</si>
  <si>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</si>
  <si>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</si>
  <si>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</si>
  <si>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</si>
  <si>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</si>
  <si>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</si>
  <si>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</si>
  <si>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</si>
  <si>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</si>
  <si>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</si>
  <si>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</si>
  <si>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</si>
  <si>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</si>
  <si>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</si>
  <si>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</si>
  <si>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</si>
  <si>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</si>
  <si>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</si>
  <si>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</si>
  <si>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</si>
  <si>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</si>
  <si>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</si>
  <si>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</si>
  <si>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</si>
  <si>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</si>
  <si>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</si>
  <si>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</si>
  <si>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</si>
  <si>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</si>
  <si>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</si>
  <si>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</si>
  <si>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</si>
  <si>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</si>
  <si>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</si>
  <si>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</si>
  <si>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</si>
  <si>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</si>
  <si>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</si>
  <si>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</si>
  <si>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</si>
  <si>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</si>
  <si>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</si>
  <si>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</si>
  <si>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</si>
  <si>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</si>
  <si>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</si>
  <si>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</si>
  <si>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</si>
  <si>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</si>
  <si>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</si>
  <si>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</si>
  <si>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</si>
  <si>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</si>
  <si>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</si>
  <si>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</si>
  <si>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</si>
  <si>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</si>
  <si>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</si>
  <si>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</si>
  <si>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</si>
  <si>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</si>
  <si>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</si>
  <si>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</si>
  <si>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</si>
  <si>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</si>
  <si>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</si>
  <si>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</si>
  <si>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</si>
  <si>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</si>
  <si>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</si>
  <si>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</si>
  <si>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</si>
  <si>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</si>
  <si>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</si>
  <si>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</si>
  <si>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</si>
  <si>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</si>
  <si>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</si>
  <si>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</si>
  <si>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</si>
  <si>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</si>
  <si>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</si>
  <si>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</si>
  <si>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</si>
  <si>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</si>
  <si>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</si>
  <si>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</si>
  <si>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</si>
  <si>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</si>
  <si>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</si>
  <si>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</si>
  <si>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</si>
  <si>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</si>
  <si>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</si>
  <si>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</si>
  <si>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</si>
  <si>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</si>
  <si>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</si>
  <si>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</si>
  <si>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</si>
  <si>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</si>
  <si>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</si>
  <si>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</si>
  <si>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</si>
  <si>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</si>
  <si>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</si>
  <si>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</si>
  <si>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</si>
  <si>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</si>
  <si>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</si>
  <si>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</si>
  <si>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</si>
  <si>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</si>
  <si>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</si>
  <si>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</si>
  <si>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</si>
  <si>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</si>
  <si>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</si>
  <si>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</si>
  <si>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</si>
  <si>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</si>
  <si>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</si>
  <si>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</si>
  <si>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</si>
  <si>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</si>
  <si>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</si>
  <si>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</si>
  <si>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</si>
  <si>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</si>
  <si>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</si>
  <si>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</si>
  <si>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</si>
  <si>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</si>
  <si>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</si>
  <si>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</si>
  <si>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</si>
  <si>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</si>
  <si>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</si>
  <si>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</si>
  <si>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</si>
  <si>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</si>
  <si>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</si>
  <si>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</si>
  <si>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</si>
  <si>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</si>
  <si>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</si>
  <si>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</si>
  <si>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</si>
  <si>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</si>
  <si>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</si>
  <si>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</si>
  <si>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</si>
  <si>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</si>
  <si>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</si>
  <si>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</si>
  <si>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</si>
  <si>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</si>
  <si>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</si>
  <si>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</si>
  <si>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</si>
  <si>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</si>
  <si>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</si>
  <si>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</si>
  <si>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</si>
  <si>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</si>
  <si>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</si>
  <si>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</si>
  <si>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</si>
  <si>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</si>
  <si>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</si>
  <si>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</si>
  <si>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</si>
  <si>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</si>
  <si>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</si>
  <si>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</si>
  <si>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</si>
  <si>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</si>
  <si>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</si>
  <si>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</si>
  <si>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</si>
  <si>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</si>
  <si>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</si>
  <si>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</si>
  <si>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</si>
  <si>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</si>
  <si>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</si>
  <si>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</si>
  <si>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</si>
  <si>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</si>
  <si>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</si>
  <si>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</si>
  <si>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</si>
  <si>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</si>
  <si>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</si>
  <si>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</si>
  <si>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</si>
  <si>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</si>
  <si>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</si>
  <si>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</si>
  <si>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</si>
  <si>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</si>
  <si>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</si>
  <si>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</si>
  <si>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</si>
  <si>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</si>
  <si>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</si>
  <si>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</si>
  <si>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</si>
  <si>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</si>
  <si>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</si>
  <si>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</si>
  <si>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</si>
  <si>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</si>
  <si>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</si>
  <si>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</si>
  <si>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</si>
  <si>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</si>
  <si>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</si>
  <si>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</si>
  <si>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</si>
  <si>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</si>
  <si>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</si>
  <si>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</si>
  <si>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</si>
  <si>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</si>
  <si>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</si>
  <si>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</si>
  <si>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</si>
  <si>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</si>
  <si>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</si>
  <si>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</si>
  <si>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</si>
  <si>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</si>
  <si>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</si>
  <si>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</si>
  <si>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</si>
  <si>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</si>
  <si>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</si>
  <si>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</si>
  <si>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</si>
  <si>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</si>
  <si>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</si>
  <si>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</si>
  <si>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</si>
  <si>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</si>
  <si>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</si>
  <si>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</si>
  <si>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</si>
  <si>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</si>
  <si>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</si>
  <si>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</si>
  <si>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</si>
  <si>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</si>
  <si>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</si>
  <si>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</si>
  <si>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</si>
  <si>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</si>
  <si>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</si>
  <si>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</si>
  <si>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</si>
  <si>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</si>
  <si>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</si>
  <si>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</si>
  <si>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</si>
  <si>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</si>
  <si>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</si>
  <si>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</si>
  <si>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</si>
  <si>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</si>
  <si>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</si>
  <si>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</si>
  <si>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</si>
  <si>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</si>
  <si>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</si>
  <si>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</si>
  <si>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</si>
  <si>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</si>
  <si>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</si>
  <si>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</si>
  <si>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</si>
  <si>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</si>
  <si>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</si>
  <si>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</si>
  <si>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</si>
  <si>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</si>
  <si>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</si>
  <si>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</si>
  <si>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</si>
  <si>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</si>
  <si>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</si>
  <si>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</si>
  <si>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</si>
  <si>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</si>
  <si>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</si>
  <si>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</si>
  <si>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</si>
  <si>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</si>
  <si>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</si>
  <si>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</si>
  <si>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</si>
  <si>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</si>
  <si>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</si>
  <si>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</si>
  <si>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</si>
  <si>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</si>
  <si>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</si>
  <si>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</si>
  <si>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</si>
  <si>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</si>
  <si>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</si>
  <si>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</si>
  <si>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</si>
  <si>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</si>
  <si>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</si>
  <si>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</si>
  <si>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</si>
  <si>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</si>
  <si>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</si>
  <si>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</si>
  <si>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</si>
  <si>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</si>
  <si>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</si>
  <si>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</si>
  <si>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</si>
  <si>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</si>
  <si>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</si>
  <si>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</si>
  <si>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</si>
  <si>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</si>
  <si>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</si>
  <si>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</si>
  <si>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</si>
  <si>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</si>
  <si>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</si>
  <si>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</si>
  <si>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</si>
  <si>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</si>
  <si>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</si>
  <si>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</si>
  <si>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</si>
  <si>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</si>
  <si>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</si>
  <si>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</si>
  <si>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</si>
  <si>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</si>
  <si>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</si>
  <si>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</si>
  <si>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</si>
  <si>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</si>
  <si>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</si>
  <si>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</si>
  <si>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</si>
  <si>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</si>
  <si>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</si>
  <si>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</si>
  <si>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</si>
  <si>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</si>
  <si>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</si>
  <si>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</si>
  <si>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</si>
  <si>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</si>
  <si>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</si>
  <si>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</si>
  <si>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</si>
  <si>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</si>
  <si>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</si>
  <si>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</si>
  <si>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</si>
  <si>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</si>
  <si>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</si>
  <si>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</si>
  <si>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</si>
  <si>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</si>
  <si>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</si>
  <si>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</si>
  <si>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</si>
  <si>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</si>
  <si>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</si>
  <si>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</si>
  <si>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</si>
  <si>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</si>
  <si>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</si>
  <si>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</si>
  <si>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</si>
  <si>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</si>
  <si>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</si>
  <si>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</si>
  <si>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</si>
  <si>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</si>
  <si>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</si>
  <si>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</si>
  <si>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</si>
  <si>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</si>
  <si>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</si>
  <si>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</si>
  <si>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</si>
  <si>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</si>
  <si>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</si>
  <si>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</si>
  <si>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</si>
  <si>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</si>
  <si>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</si>
  <si>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</si>
  <si>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</si>
  <si>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</si>
  <si>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</si>
  <si>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</si>
  <si>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</si>
  <si>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</si>
  <si>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</si>
  <si>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</si>
  <si>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</si>
  <si>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</si>
  <si>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</si>
  <si>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</si>
  <si>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</si>
  <si>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</si>
  <si>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</si>
  <si>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</si>
  <si>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</si>
  <si>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</si>
  <si>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</si>
  <si>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</si>
  <si>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</si>
  <si>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</si>
  <si>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</si>
  <si>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</si>
  <si>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</si>
  <si>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</si>
  <si>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</si>
  <si>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</si>
  <si>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</si>
  <si>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</si>
  <si>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</si>
  <si>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</si>
  <si>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</si>
  <si>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</si>
  <si>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</si>
  <si>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</si>
  <si>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</si>
  <si>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</si>
  <si>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</si>
  <si>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</si>
  <si>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</si>
  <si>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</si>
  <si>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</si>
  <si>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</si>
  <si>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</si>
  <si>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</si>
  <si>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</si>
  <si>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</si>
  <si>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</si>
  <si>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</si>
  <si>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</si>
  <si>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</si>
  <si>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</si>
  <si>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</si>
  <si>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</si>
  <si>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</si>
  <si>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</si>
  <si>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</si>
  <si>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</si>
  <si>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</si>
  <si>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</si>
  <si>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</si>
  <si>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</si>
  <si>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</si>
  <si>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</si>
  <si>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</si>
  <si>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</si>
  <si>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</si>
  <si>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</si>
  <si>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</si>
  <si>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</si>
  <si>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</si>
  <si>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</si>
  <si>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</si>
  <si>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</si>
  <si>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</si>
  <si>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</si>
  <si>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</si>
  <si>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</si>
  <si>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</si>
  <si>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</si>
  <si>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</si>
  <si>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</si>
  <si>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</si>
  <si>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</si>
  <si>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</si>
  <si>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</si>
  <si>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</si>
  <si>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</si>
  <si>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</si>
  <si>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</si>
  <si>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</si>
  <si>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</si>
  <si>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</si>
  <si>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</si>
  <si>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</si>
  <si>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</si>
  <si>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</si>
  <si>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</si>
  <si>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</si>
  <si>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</si>
  <si>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</si>
  <si>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</si>
  <si>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</si>
  <si>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</si>
  <si>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</si>
  <si>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</si>
  <si>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</si>
  <si>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</si>
  <si>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</si>
  <si>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</si>
  <si>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</si>
  <si>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</si>
  <si>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</si>
  <si>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</si>
  <si>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</si>
  <si>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</si>
  <si>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</si>
  <si>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</si>
  <si>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</si>
  <si>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</si>
  <si>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</si>
  <si>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</si>
  <si>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</si>
  <si>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</si>
  <si>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</si>
  <si>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</si>
  <si>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</si>
  <si>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</si>
  <si>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</si>
  <si>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</si>
  <si>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</si>
  <si>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</si>
  <si>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</si>
  <si>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</si>
  <si>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</si>
  <si>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</si>
  <si>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</si>
  <si>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</si>
  <si>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</si>
  <si>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</si>
  <si>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</si>
  <si>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</si>
  <si>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</si>
  <si>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</si>
  <si>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</si>
  <si>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</si>
  <si>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</si>
  <si>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</si>
  <si>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</si>
  <si>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</si>
  <si>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</si>
  <si>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</si>
  <si>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</si>
  <si>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</si>
  <si>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</si>
  <si>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</si>
  <si>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</si>
  <si>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</si>
  <si>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</si>
  <si>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</si>
  <si>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</si>
  <si>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</si>
  <si>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</si>
  <si>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</si>
  <si>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</si>
  <si>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</si>
  <si>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</si>
  <si>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</si>
  <si>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</si>
  <si>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</si>
  <si>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</si>
  <si>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</si>
  <si>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</si>
  <si>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</si>
  <si>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</si>
  <si>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</si>
  <si>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</si>
  <si>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</si>
  <si>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</si>
  <si>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</si>
  <si>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</si>
  <si>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</si>
  <si>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</si>
  <si>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</si>
  <si>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</si>
  <si>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</si>
  <si>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</si>
  <si>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</si>
  <si>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</si>
  <si>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</si>
  <si>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</si>
  <si>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</si>
  <si>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</si>
  <si>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</si>
  <si>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</si>
  <si>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</si>
  <si>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</si>
  <si>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</si>
  <si>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</si>
  <si>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</si>
  <si>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</si>
  <si>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</si>
  <si>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</si>
  <si>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</si>
  <si>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</si>
  <si>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</si>
  <si>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</si>
  <si>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</si>
  <si>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</si>
  <si>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</si>
  <si>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</si>
  <si>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</si>
  <si>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</si>
  <si>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</si>
  <si>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</si>
  <si>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</si>
  <si>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</si>
  <si>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</si>
  <si>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</si>
  <si>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</si>
  <si>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</si>
  <si>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</si>
  <si>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</si>
  <si>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</si>
  <si>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</si>
  <si>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</si>
  <si>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</si>
  <si>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</si>
  <si>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</si>
  <si>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</si>
  <si>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</si>
  <si>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</si>
  <si>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</si>
  <si>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</si>
  <si>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</si>
  <si>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</si>
  <si>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</si>
  <si>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</si>
  <si>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</si>
  <si>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</si>
  <si>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</si>
  <si>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</si>
  <si>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</si>
  <si>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</si>
  <si>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</si>
  <si>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</si>
  <si>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</si>
  <si>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</si>
  <si>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</si>
  <si>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</si>
  <si>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</si>
  <si>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</si>
  <si>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</si>
  <si>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</si>
  <si>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</si>
  <si>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</si>
  <si>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</si>
  <si>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</si>
  <si>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</si>
  <si>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</si>
  <si>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</si>
  <si>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</si>
  <si>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</si>
  <si>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</si>
  <si>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</si>
  <si>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</si>
  <si>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</si>
  <si>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</si>
  <si>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</si>
  <si>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</si>
  <si>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</si>
  <si>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</si>
  <si>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</si>
  <si>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</si>
  <si>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</si>
  <si>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</si>
  <si>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</si>
  <si>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</si>
  <si>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</si>
  <si>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</si>
  <si>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</si>
  <si>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</si>
  <si>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</si>
  <si>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</si>
  <si>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</si>
  <si>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</si>
  <si>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</si>
  <si>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</si>
  <si>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</si>
  <si>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</si>
  <si>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</si>
  <si>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</si>
  <si>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</si>
  <si>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</si>
  <si>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</si>
  <si>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</si>
  <si>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</si>
  <si>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</si>
  <si>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</si>
  <si>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</si>
  <si>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</si>
  <si>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</si>
  <si>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</si>
  <si>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</si>
  <si>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</si>
  <si>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</si>
  <si>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</si>
  <si>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</si>
  <si>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</si>
  <si>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</si>
  <si>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</si>
  <si>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</si>
  <si>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</si>
  <si>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</si>
  <si>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</si>
  <si>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</si>
  <si>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</si>
  <si>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</si>
  <si>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</si>
  <si>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</si>
  <si>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</si>
  <si>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</si>
  <si>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</si>
  <si>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</si>
  <si>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</si>
  <si>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</si>
  <si>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</si>
  <si>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</si>
  <si>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</si>
  <si>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</si>
  <si>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</si>
  <si>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</si>
  <si>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</si>
  <si>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</si>
  <si>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</si>
  <si>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</si>
  <si>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</si>
  <si>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</si>
  <si>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</si>
  <si>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</si>
  <si>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</si>
  <si>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</si>
  <si>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</si>
  <si>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</si>
  <si>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</si>
  <si>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</si>
  <si>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</si>
  <si>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</si>
  <si>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</si>
  <si>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</si>
  <si>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</si>
  <si>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</si>
  <si>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</si>
  <si>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</si>
  <si>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</si>
  <si>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</si>
  <si>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</si>
  <si>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</si>
  <si>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</si>
  <si>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</si>
  <si>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</si>
  <si>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</si>
  <si>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</si>
  <si>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</si>
  <si>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</si>
  <si>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</si>
  <si>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</si>
  <si>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</si>
  <si>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</si>
  <si>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</si>
  <si>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</si>
  <si>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</si>
  <si>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</si>
  <si>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</si>
  <si>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</si>
  <si>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</si>
  <si>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</si>
  <si>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</si>
  <si>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</si>
  <si>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</si>
  <si>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</si>
  <si>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</si>
  <si>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</si>
  <si>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</si>
  <si>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</si>
  <si>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</si>
  <si>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</si>
  <si>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</si>
  <si>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</si>
  <si>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</si>
  <si>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</si>
  <si>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</si>
  <si>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</si>
  <si>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</si>
  <si>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</si>
  <si>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</si>
  <si>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</si>
  <si>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</si>
  <si>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</si>
  <si>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</si>
  <si>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</si>
  <si>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</si>
  <si>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</si>
  <si>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</si>
  <si>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</si>
  <si>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</si>
  <si>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</si>
  <si>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</si>
  <si>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</si>
  <si>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</si>
  <si>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</si>
  <si>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</si>
  <si>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</si>
  <si>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</si>
  <si>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</si>
  <si>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</si>
  <si>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</si>
  <si>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</si>
  <si>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</si>
  <si>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</si>
  <si>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</si>
  <si>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</si>
  <si>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</si>
  <si>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</si>
  <si>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</si>
  <si>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</si>
  <si>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</si>
  <si>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</si>
  <si>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</si>
  <si>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</si>
  <si>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</si>
  <si>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</si>
  <si>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</si>
  <si>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</si>
  <si>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</si>
  <si>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</si>
  <si>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</si>
  <si>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</si>
  <si>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</si>
  <si>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</si>
  <si>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</si>
  <si>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</si>
  <si>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</si>
  <si>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</si>
  <si>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</si>
  <si>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</si>
  <si>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</si>
  <si>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</si>
  <si>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</si>
  <si>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</si>
  <si>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</si>
  <si>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</si>
  <si>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</si>
  <si>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</si>
  <si>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</si>
  <si>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</si>
  <si>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</si>
  <si>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</si>
  <si>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</si>
  <si>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</si>
  <si>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</si>
  <si>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</si>
  <si>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</si>
  <si>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</si>
  <si>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</si>
  <si>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</si>
  <si>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</si>
  <si>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</si>
  <si>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</si>
  <si>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</si>
  <si>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</si>
  <si>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</si>
  <si>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</si>
  <si>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</si>
  <si>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</si>
  <si>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</si>
  <si>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</si>
  <si>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</si>
  <si>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</si>
  <si>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</si>
  <si>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</si>
  <si>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</si>
  <si>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</si>
  <si>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</si>
  <si>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</si>
  <si>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</si>
  <si>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</si>
  <si>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</si>
  <si>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</si>
  <si>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</si>
  <si>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</si>
  <si>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</si>
  <si>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</si>
  <si>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</si>
  <si>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</si>
  <si>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</si>
  <si>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</si>
  <si>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</si>
  <si>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</si>
  <si>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</si>
  <si>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</si>
  <si>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</si>
  <si>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</si>
  <si>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</si>
  <si>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</si>
  <si>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</si>
  <si>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</si>
  <si>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</si>
  <si>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</si>
  <si>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</si>
  <si>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</si>
  <si>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</si>
  <si>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</si>
  <si>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</si>
  <si>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</si>
  <si>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</si>
  <si>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</si>
  <si>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</si>
  <si>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</si>
  <si>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</si>
  <si>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</si>
  <si>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</si>
  <si>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</si>
  <si>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</si>
  <si>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</si>
  <si>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</si>
  <si>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</si>
  <si>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</si>
  <si>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</si>
  <si>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</si>
  <si>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</si>
  <si>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</si>
  <si>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</si>
  <si>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</si>
  <si>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</si>
  <si>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</si>
  <si>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</si>
  <si>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</si>
  <si>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</si>
  <si>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</si>
  <si>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</si>
  <si>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</si>
  <si>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</si>
  <si>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</si>
  <si>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</si>
  <si>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</si>
  <si>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</si>
  <si>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</si>
  <si>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</si>
  <si>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</si>
  <si>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</si>
  <si>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</si>
  <si>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</si>
  <si>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</si>
  <si>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</si>
  <si>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</si>
  <si>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</si>
  <si>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</si>
  <si>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</si>
  <si>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</si>
  <si>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</si>
  <si>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</si>
  <si>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</si>
  <si>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</si>
  <si>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</si>
  <si>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</si>
  <si>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</si>
  <si>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</si>
  <si>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</si>
  <si>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</si>
  <si>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</si>
  <si>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</si>
  <si>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</si>
  <si>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</si>
  <si>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</si>
  <si>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</si>
  <si>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</si>
  <si>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</si>
  <si>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</si>
  <si>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</si>
  <si>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</si>
  <si>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</si>
  <si>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</si>
  <si>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</si>
  <si>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</si>
  <si>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</si>
  <si>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</si>
  <si>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</si>
  <si>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</si>
  <si>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</si>
  <si>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</si>
  <si>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</si>
  <si>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</si>
  <si>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</si>
  <si>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</si>
  <si>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</si>
  <si>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</si>
  <si>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</si>
  <si>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</si>
  <si>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</si>
  <si>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</si>
  <si>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</si>
  <si>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</si>
  <si>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</si>
  <si>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</si>
  <si>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</si>
  <si>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</si>
  <si>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</si>
  <si>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</si>
  <si>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</si>
  <si>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</si>
  <si>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</si>
  <si>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</si>
  <si>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</si>
  <si>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</si>
  <si>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</si>
  <si>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</si>
  <si>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</si>
  <si>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</si>
  <si>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</si>
  <si>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</si>
  <si>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</si>
  <si>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</si>
  <si>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</si>
  <si>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</si>
  <si>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</si>
  <si>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</si>
  <si>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</si>
  <si>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</si>
  <si>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</si>
  <si>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</si>
  <si>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</si>
  <si>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</si>
  <si>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</si>
  <si>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</si>
  <si>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</si>
  <si>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</si>
  <si>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</si>
  <si>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</si>
  <si>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</si>
  <si>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</si>
  <si>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</si>
  <si>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</si>
  <si>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</si>
  <si>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</si>
  <si>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</si>
  <si>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</si>
  <si>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</si>
  <si>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</si>
  <si>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</si>
  <si>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</si>
  <si>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</si>
  <si>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</si>
  <si>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</si>
  <si>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</si>
  <si>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</si>
  <si>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</si>
  <si>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</si>
  <si>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</si>
  <si>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</si>
  <si>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</si>
  <si>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</si>
  <si>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</si>
  <si>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</si>
  <si>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</si>
  <si>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</si>
  <si>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</si>
  <si>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</si>
  <si>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</si>
  <si>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</si>
  <si>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</si>
  <si>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</si>
  <si>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</si>
  <si>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</si>
  <si>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</si>
  <si>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</si>
  <si>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</si>
  <si>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</si>
  <si>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</si>
  <si>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</si>
  <si>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</si>
  <si>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</si>
  <si>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</si>
  <si>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</si>
  <si>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</si>
  <si>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</si>
  <si>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</si>
  <si>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</si>
  <si>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</si>
  <si>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</si>
  <si>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</si>
  <si>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</si>
  <si>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</si>
  <si>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</si>
  <si>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</si>
  <si>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</si>
  <si>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</si>
  <si>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</si>
  <si>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</si>
  <si>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</si>
  <si>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</si>
  <si>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</si>
  <si>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</si>
  <si>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</si>
  <si>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</si>
  <si>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</si>
  <si>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</si>
  <si>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</si>
  <si>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</si>
  <si>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</si>
  <si>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</si>
  <si>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</si>
  <si>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</si>
  <si>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</si>
  <si>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</si>
  <si>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</si>
  <si>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</si>
  <si>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</si>
  <si>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</si>
  <si>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</si>
  <si>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</si>
  <si>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</si>
  <si>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</si>
  <si>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</si>
  <si>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</si>
  <si>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</si>
  <si>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</si>
  <si>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</si>
  <si>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</si>
  <si>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</si>
  <si>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</si>
  <si>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</si>
  <si>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</si>
  <si>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</si>
  <si>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</si>
  <si>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</si>
  <si>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</si>
  <si>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</si>
  <si>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</si>
  <si>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</si>
  <si>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</si>
  <si>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</si>
  <si>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</si>
  <si>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</si>
  <si>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</si>
  <si>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</si>
  <si>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</si>
  <si>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</si>
  <si>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</si>
  <si>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</si>
  <si>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</si>
  <si>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</si>
  <si>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</si>
  <si>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</si>
  <si>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</si>
  <si>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</si>
  <si>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</si>
  <si>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</si>
  <si>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</si>
  <si>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</si>
  <si>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</si>
  <si>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</si>
  <si>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</si>
  <si>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</si>
  <si>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</si>
  <si>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</si>
  <si>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</si>
  <si>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</si>
  <si>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</si>
  <si>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</si>
  <si>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</si>
  <si>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</si>
  <si>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</si>
  <si>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</si>
  <si>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</si>
  <si>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</si>
  <si>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</si>
  <si>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</si>
  <si>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</si>
  <si>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</si>
  <si>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</si>
  <si>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</si>
  <si>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</si>
  <si>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</si>
  <si>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</si>
  <si>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</si>
  <si>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</si>
  <si>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</si>
  <si>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</si>
  <si>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</si>
  <si>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</si>
  <si>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</si>
  <si>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</si>
  <si>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</si>
  <si>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</si>
  <si>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</si>
  <si>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</si>
  <si>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</si>
  <si>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</si>
  <si>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</si>
  <si>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</si>
  <si>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</si>
  <si>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</si>
  <si>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</si>
  <si>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</si>
  <si>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</si>
  <si>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</si>
  <si>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</si>
  <si>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</si>
  <si>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</si>
  <si>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</si>
  <si>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</si>
  <si>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</si>
  <si>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</si>
  <si>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</si>
  <si>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</si>
  <si>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</si>
  <si>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</si>
  <si>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</si>
  <si>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</si>
  <si>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</si>
  <si>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</si>
  <si>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</si>
  <si>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</si>
  <si>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</si>
  <si>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</si>
  <si>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</si>
  <si>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</si>
  <si>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</si>
  <si>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</si>
  <si>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</si>
  <si>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</si>
  <si>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</si>
  <si>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</si>
  <si>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</si>
  <si>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</si>
  <si>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</si>
  <si>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</si>
  <si>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</si>
  <si>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</si>
  <si>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</si>
  <si>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</si>
  <si>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</si>
  <si>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</si>
  <si>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</si>
  <si>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</si>
  <si>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</si>
  <si>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</si>
  <si>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</si>
  <si>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</si>
  <si>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</si>
  <si>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</si>
  <si>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</si>
  <si>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</si>
  <si>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</si>
  <si>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</si>
  <si>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</si>
  <si>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</si>
  <si>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</si>
  <si>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</si>
  <si>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</si>
  <si>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</si>
  <si>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</si>
  <si>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</si>
  <si>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</si>
  <si>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</si>
  <si>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</si>
  <si>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</si>
  <si>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</si>
  <si>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</si>
  <si>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</si>
  <si>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</si>
  <si>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</si>
  <si>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</si>
  <si>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</si>
  <si>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</si>
  <si>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</si>
  <si>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</si>
  <si>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</si>
  <si>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</si>
  <si>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</si>
  <si>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</si>
  <si>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</si>
  <si>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</si>
  <si>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</si>
  <si>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</si>
  <si>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</si>
  <si>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</si>
  <si>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</si>
  <si>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</si>
  <si>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</si>
  <si>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</si>
  <si>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</si>
  <si>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</si>
  <si>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</si>
  <si>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</si>
  <si>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</si>
  <si>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</si>
  <si>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</si>
  <si>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</si>
  <si>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</si>
  <si>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</si>
  <si>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</si>
  <si>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</si>
  <si>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</si>
  <si>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</si>
  <si>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</si>
  <si>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</si>
  <si>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</si>
  <si>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</si>
  <si>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</si>
  <si>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</si>
  <si>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</si>
  <si>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</si>
  <si>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</si>
  <si>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</si>
  <si>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</si>
  <si>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</si>
  <si>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</si>
  <si>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</si>
  <si>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</si>
  <si>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</si>
  <si>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</si>
  <si>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</si>
  <si>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</si>
  <si>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</si>
  <si>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</si>
  <si>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</si>
  <si>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</si>
  <si>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</si>
  <si>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</si>
  <si>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</si>
  <si>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</si>
  <si>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</si>
  <si>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</si>
  <si>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</si>
  <si>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</si>
  <si>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</si>
  <si>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</si>
  <si>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</si>
  <si>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</si>
  <si>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</si>
  <si>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</si>
  <si>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</si>
  <si>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</si>
  <si>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</si>
  <si>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</si>
  <si>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</si>
  <si>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</si>
  <si>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</si>
  <si>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</si>
  <si>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</si>
  <si>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</si>
  <si>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</si>
  <si>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</si>
  <si>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</si>
  <si>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</si>
  <si>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</si>
  <si>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</si>
  <si>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</si>
  <si>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</si>
  <si>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</si>
  <si>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</si>
  <si>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</si>
  <si>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</si>
  <si>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</si>
  <si>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</si>
  <si>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</si>
  <si>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</si>
  <si>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</si>
  <si>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</si>
  <si>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</si>
  <si>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</si>
  <si>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</si>
  <si>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</si>
  <si>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</si>
  <si>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</si>
  <si>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</si>
  <si>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</si>
  <si>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</si>
  <si>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</si>
  <si>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</si>
  <si>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</si>
  <si>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</si>
  <si>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</si>
  <si>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</si>
  <si>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</si>
  <si>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</si>
  <si>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</si>
  <si>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</si>
  <si>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</si>
  <si>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</si>
  <si>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</si>
  <si>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</si>
  <si>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</si>
  <si>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</si>
  <si>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</si>
  <si>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</si>
  <si>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</si>
  <si>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</si>
  <si>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</si>
  <si>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</si>
  <si>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</si>
  <si>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</si>
  <si>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</si>
  <si>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</si>
  <si>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</si>
  <si>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</si>
  <si>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</si>
  <si>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</si>
  <si>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</si>
  <si>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</si>
  <si>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</si>
  <si>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</si>
  <si>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</si>
  <si>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</si>
  <si>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</si>
  <si>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</si>
  <si>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</si>
  <si>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</si>
  <si>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</si>
  <si>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</si>
  <si>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</si>
  <si>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</si>
  <si>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</si>
  <si>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</si>
  <si>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</si>
  <si>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</si>
  <si>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</si>
  <si>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</si>
  <si>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</si>
  <si>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</si>
  <si>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</si>
  <si>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</si>
  <si>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</si>
  <si>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</si>
  <si>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</si>
  <si>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</si>
  <si>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</si>
  <si>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</si>
  <si>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</si>
  <si>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</si>
  <si>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</si>
  <si>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</si>
  <si>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</si>
  <si>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</si>
  <si>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</si>
  <si>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</si>
  <si>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</si>
  <si>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</si>
  <si>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</si>
  <si>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</si>
  <si>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</si>
  <si>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</si>
  <si>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</si>
  <si>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</si>
  <si>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</si>
  <si>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</si>
  <si>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</si>
  <si>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</si>
  <si>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</si>
  <si>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</si>
  <si>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</si>
  <si>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</si>
  <si>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</si>
  <si>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</si>
  <si>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</si>
  <si>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</si>
  <si>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</si>
  <si>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</si>
  <si>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</si>
  <si>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</si>
  <si>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</si>
  <si>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</si>
  <si>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</si>
  <si>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</si>
  <si>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</si>
  <si>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</si>
  <si>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</si>
  <si>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</si>
  <si>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</si>
  <si>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</si>
  <si>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</si>
  <si>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</si>
  <si>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</si>
  <si>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</si>
  <si>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</si>
  <si>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</si>
  <si>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</si>
  <si>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</si>
  <si>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</si>
  <si>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</si>
  <si>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</si>
  <si>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</si>
  <si>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</si>
  <si>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</si>
  <si>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</si>
  <si>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</si>
  <si>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</si>
  <si>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</si>
  <si>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</si>
  <si>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</si>
  <si>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</si>
  <si>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</si>
  <si>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</si>
  <si>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</si>
  <si>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</si>
  <si>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</si>
  <si>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</si>
  <si>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</si>
  <si>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</si>
  <si>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</si>
  <si>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</si>
  <si>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</si>
  <si>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</si>
  <si>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</si>
  <si>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</si>
  <si>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</si>
  <si>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</si>
  <si>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</si>
  <si>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</si>
  <si>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</si>
  <si>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</si>
  <si>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</si>
  <si>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</si>
  <si>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</si>
  <si>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</si>
  <si>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</si>
  <si>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</si>
  <si>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</si>
  <si>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</si>
  <si>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</si>
  <si>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</si>
  <si>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</si>
  <si>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</si>
  <si>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</si>
  <si>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</si>
  <si>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</si>
  <si>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</si>
  <si>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</si>
  <si>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</si>
  <si>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</si>
  <si>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</si>
  <si>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</si>
  <si>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</si>
  <si>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</si>
  <si>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</si>
  <si>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</si>
  <si>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</si>
  <si>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</si>
  <si>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</si>
  <si>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</si>
  <si>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</si>
  <si>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</si>
  <si>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</si>
  <si>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</si>
  <si>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</si>
  <si>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</si>
  <si>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</si>
  <si>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</si>
  <si>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</si>
  <si>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</si>
  <si>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</si>
  <si>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</si>
  <si>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</si>
  <si>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</si>
  <si>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</si>
  <si>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</si>
  <si>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</si>
  <si>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</si>
  <si>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</si>
  <si>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</si>
  <si>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</si>
  <si>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</si>
  <si>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</si>
  <si>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</si>
  <si>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</si>
  <si>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</si>
  <si>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</si>
  <si>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</si>
  <si>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</si>
  <si>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</si>
  <si>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</si>
  <si>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</si>
  <si>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</si>
  <si>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</si>
  <si>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</si>
  <si>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</si>
  <si>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</si>
  <si>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</si>
  <si>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</si>
  <si>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</si>
  <si>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</si>
  <si>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</si>
  <si>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</si>
  <si>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</si>
  <si>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</si>
  <si>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</si>
  <si>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</si>
  <si>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</si>
  <si>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</si>
  <si>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</si>
  <si>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</si>
  <si>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</si>
  <si>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</si>
  <si>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</si>
  <si>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</si>
  <si>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</si>
  <si>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</si>
  <si>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</si>
  <si>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</si>
  <si>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</si>
  <si>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</si>
  <si>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</si>
  <si>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</si>
  <si>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</si>
  <si>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</si>
  <si>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</si>
  <si>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</si>
  <si>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</si>
  <si>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</si>
  <si>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</si>
  <si>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</si>
  <si>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</si>
  <si>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</si>
  <si>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</si>
  <si>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</si>
  <si>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</si>
  <si>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</si>
  <si>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</si>
  <si>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</si>
  <si>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</si>
  <si>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</si>
  <si>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</si>
  <si>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</si>
  <si>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</si>
  <si>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</si>
  <si>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</si>
  <si>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</si>
  <si>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</si>
  <si>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</si>
  <si>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</si>
  <si>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</si>
  <si>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</si>
  <si>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</si>
  <si>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</si>
  <si>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</si>
  <si>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</si>
  <si>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</si>
  <si>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</si>
  <si>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</si>
  <si>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</si>
  <si>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</si>
  <si>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</si>
  <si>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</si>
  <si>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</si>
  <si>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</si>
  <si>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</si>
  <si>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</si>
  <si>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</si>
  <si>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</si>
  <si>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</si>
  <si>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</si>
  <si>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</si>
  <si>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</si>
  <si>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</si>
  <si>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</si>
  <si>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</si>
  <si>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</si>
  <si>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</si>
  <si>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</si>
  <si>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</si>
  <si>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</si>
  <si>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</si>
  <si>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</si>
  <si>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</si>
  <si>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</si>
  <si>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</si>
  <si>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</si>
  <si>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</si>
  <si>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</si>
  <si>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</si>
  <si>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</si>
  <si>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</si>
  <si>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</si>
  <si>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</si>
  <si>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</si>
  <si>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</si>
  <si>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</si>
  <si>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</si>
  <si>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</si>
  <si>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</si>
  <si>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</si>
  <si>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</si>
  <si>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</si>
  <si>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</si>
  <si>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</si>
  <si>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</si>
  <si>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</si>
  <si>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</si>
  <si>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</si>
  <si>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</si>
  <si>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</si>
  <si>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</si>
  <si>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</si>
  <si>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</si>
  <si>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</si>
  <si>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</si>
  <si>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</si>
  <si>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</si>
  <si>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</si>
  <si>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</si>
  <si>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</si>
  <si>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</si>
  <si>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</si>
  <si>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</si>
  <si>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</si>
  <si>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</si>
  <si>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</si>
  <si>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</si>
  <si>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</si>
  <si>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</si>
  <si>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</si>
  <si>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</si>
  <si>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</si>
  <si>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</si>
  <si>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</si>
  <si>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</si>
  <si>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</si>
  <si>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</si>
  <si>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</si>
  <si>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</si>
  <si>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</si>
  <si>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</si>
  <si>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</si>
  <si>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</si>
  <si>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</si>
  <si>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</si>
  <si>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</si>
  <si>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</si>
  <si>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</si>
  <si>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</si>
  <si>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</si>
  <si>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</si>
  <si>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</si>
  <si>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</si>
  <si>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</si>
  <si>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</si>
  <si>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</si>
  <si>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</si>
  <si>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</si>
  <si>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</si>
  <si>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</si>
  <si>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</si>
  <si>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</si>
  <si>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</si>
  <si>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</si>
  <si>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</si>
  <si>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</si>
  <si>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</si>
  <si>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</si>
  <si>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</si>
  <si>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</si>
  <si>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</si>
  <si>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</si>
  <si>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</si>
  <si>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</si>
  <si>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</si>
  <si>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</si>
  <si>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</si>
  <si>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</si>
  <si>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</si>
  <si>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</si>
  <si>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</si>
  <si>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</si>
  <si>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</si>
  <si>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</si>
  <si>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</si>
  <si>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</si>
  <si>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</si>
  <si>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</si>
  <si>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</si>
  <si>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</si>
  <si>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</si>
  <si>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</si>
  <si>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</si>
  <si>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</si>
  <si>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</si>
  <si>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</si>
  <si>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</si>
  <si>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</si>
  <si>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</si>
  <si>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</si>
  <si>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</si>
  <si>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</si>
  <si>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</si>
  <si>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</si>
  <si>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</si>
  <si>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</si>
  <si>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</si>
  <si>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</si>
  <si>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</si>
  <si>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</si>
  <si>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</si>
  <si>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</si>
  <si>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</si>
  <si>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</si>
  <si>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</si>
  <si>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</si>
  <si>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</si>
  <si>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</si>
  <si>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</si>
  <si>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</si>
  <si>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</si>
  <si>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</si>
  <si>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</si>
  <si>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</si>
  <si>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</si>
  <si>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</si>
  <si>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</si>
  <si>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</si>
  <si>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</si>
  <si>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</si>
  <si>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</si>
  <si>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</si>
  <si>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</si>
  <si>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</si>
  <si>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</si>
  <si>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</si>
  <si>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</si>
  <si>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</si>
  <si>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</si>
  <si>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</si>
  <si>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</si>
  <si>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</si>
  <si>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</si>
  <si>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</si>
  <si>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</si>
  <si>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</si>
  <si>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</si>
  <si>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</si>
  <si>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</si>
  <si>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</si>
  <si>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</si>
  <si>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</si>
  <si>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</si>
  <si>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</si>
  <si>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</si>
  <si>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</si>
  <si>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</si>
  <si>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</si>
  <si>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</si>
  <si>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</si>
  <si>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</si>
  <si>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</si>
  <si>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</si>
  <si>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</si>
  <si>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</si>
  <si>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</si>
  <si>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</si>
  <si>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</si>
  <si>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</si>
  <si>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</si>
  <si>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</si>
  <si>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</si>
  <si>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</si>
  <si>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</si>
  <si>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</si>
  <si>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</si>
  <si>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</si>
  <si>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</si>
  <si>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</si>
  <si>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</si>
  <si>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</si>
  <si>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</si>
  <si>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</si>
  <si>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</si>
  <si>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</si>
  <si>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</si>
  <si>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</si>
  <si>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</si>
  <si>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</si>
  <si>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</si>
  <si>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</si>
  <si>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</si>
  <si>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</si>
  <si>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</si>
  <si>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</si>
  <si>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</si>
  <si>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</si>
  <si>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</si>
  <si>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</si>
  <si>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</si>
  <si>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</si>
  <si>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</si>
  <si>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</si>
  <si>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</si>
  <si>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</si>
  <si>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</si>
  <si>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</si>
  <si>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</si>
  <si>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</si>
  <si>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</si>
  <si>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</si>
  <si>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</si>
  <si>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</si>
  <si>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</si>
  <si>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</si>
  <si>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</si>
  <si>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</si>
  <si>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</si>
  <si>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</si>
  <si>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</si>
  <si>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</si>
  <si>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</si>
  <si>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</si>
  <si>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</si>
  <si>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</si>
  <si>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</si>
  <si>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</si>
  <si>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</si>
  <si>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</si>
  <si>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</si>
  <si>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</si>
  <si>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</si>
  <si>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</si>
  <si>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</si>
  <si>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</si>
  <si>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</si>
  <si>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</si>
  <si>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</si>
  <si>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</si>
  <si>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</si>
  <si>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</si>
  <si>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</si>
  <si>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</si>
  <si>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</si>
  <si>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</si>
  <si>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</si>
  <si>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</si>
  <si>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</si>
  <si>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</si>
  <si>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</si>
  <si>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</si>
  <si>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</si>
  <si>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</si>
  <si>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</si>
  <si>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</si>
  <si>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</si>
  <si>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</si>
  <si>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</si>
  <si>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</si>
  <si>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</si>
  <si>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</si>
  <si>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</si>
  <si>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</si>
  <si>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</si>
  <si>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</si>
  <si>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</si>
  <si>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</si>
  <si>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</si>
  <si>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</si>
  <si>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</si>
  <si>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</si>
  <si>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</si>
  <si>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</si>
  <si>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</si>
  <si>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</si>
  <si>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</si>
  <si>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</si>
  <si>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</si>
  <si>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</si>
  <si>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</si>
  <si>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</si>
  <si>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</si>
  <si>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</si>
  <si>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</si>
  <si>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</si>
  <si>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</si>
  <si>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</si>
  <si>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</si>
  <si>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</si>
  <si>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</si>
  <si>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</si>
  <si>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</si>
  <si>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</si>
  <si>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</si>
  <si>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</si>
  <si>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</si>
  <si>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</si>
  <si>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</si>
  <si>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</si>
  <si>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</si>
  <si>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</si>
  <si>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</si>
  <si>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</si>
  <si>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</si>
  <si>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</si>
  <si>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</si>
  <si>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</si>
  <si>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</si>
  <si>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</si>
  <si>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</si>
  <si>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</si>
  <si>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</si>
  <si>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</si>
  <si>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</si>
  <si>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</si>
  <si>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</si>
  <si>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</si>
  <si>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</si>
  <si>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</si>
  <si>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</si>
  <si>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</si>
  <si>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</si>
  <si>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</si>
  <si>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</si>
  <si>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</si>
  <si>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</si>
  <si>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</si>
  <si>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</si>
  <si>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</si>
  <si>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</si>
  <si>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</si>
  <si>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</si>
  <si>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</si>
  <si>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</si>
  <si>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</si>
  <si>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</si>
  <si>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</si>
  <si>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</si>
  <si>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</si>
  <si>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</si>
  <si>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</si>
  <si>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</si>
  <si>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</si>
  <si>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</si>
  <si>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</si>
  <si>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</si>
  <si>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</si>
  <si>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</si>
  <si>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</si>
  <si>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</si>
  <si>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</si>
  <si>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</si>
  <si>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</si>
  <si>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</si>
  <si>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</si>
  <si>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</si>
  <si>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</si>
  <si>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</si>
  <si>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</si>
  <si>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</si>
  <si>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</si>
  <si>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</si>
  <si>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</si>
  <si>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</si>
  <si>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</si>
  <si>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</si>
  <si>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</si>
  <si>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</si>
  <si>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</si>
  <si>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</si>
  <si>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</si>
  <si>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</si>
  <si>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</si>
  <si>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</si>
  <si>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</si>
  <si>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</si>
  <si>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</si>
  <si>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</si>
  <si>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</si>
  <si>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</si>
  <si>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</si>
  <si>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</si>
  <si>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</si>
  <si>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</si>
  <si>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</si>
  <si>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</si>
  <si>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</si>
  <si>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</si>
  <si>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</si>
  <si>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</si>
  <si>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</si>
  <si>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</si>
  <si>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</si>
  <si>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</si>
  <si>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</si>
  <si>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</si>
  <si>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</si>
  <si>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</si>
  <si>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</si>
  <si>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</si>
  <si>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</si>
  <si>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</si>
  <si>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</si>
  <si>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</si>
  <si>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</si>
  <si>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</si>
  <si>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</si>
  <si>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</si>
  <si>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</si>
  <si>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</si>
  <si>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</si>
  <si>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</si>
  <si>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</si>
  <si>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</si>
  <si>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</si>
  <si>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</si>
  <si>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</si>
  <si>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</si>
  <si>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</si>
  <si>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</si>
  <si>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</si>
  <si>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</si>
  <si>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</si>
  <si>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</si>
  <si>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</si>
  <si>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</si>
  <si>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</si>
  <si>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</si>
  <si>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</si>
  <si>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</si>
  <si>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</si>
  <si>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</si>
  <si>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</si>
  <si>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</si>
  <si>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</si>
  <si>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</si>
  <si>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</si>
  <si>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</si>
  <si>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</si>
  <si>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</si>
  <si>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</si>
  <si>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</si>
  <si>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</si>
  <si>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</si>
  <si>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</si>
  <si>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</si>
  <si>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</si>
  <si>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</si>
  <si>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</si>
  <si>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</si>
  <si>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</si>
  <si>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</si>
  <si>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</si>
  <si>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</si>
  <si>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</si>
  <si>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</si>
  <si>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</si>
  <si>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</si>
  <si>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</si>
  <si>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</si>
  <si>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</si>
  <si>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</si>
  <si>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</si>
  <si>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</si>
  <si>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</si>
  <si>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</si>
  <si>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</si>
  <si>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</si>
  <si>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</si>
  <si>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</si>
  <si>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</si>
  <si>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</si>
  <si>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</si>
  <si>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</si>
  <si>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</si>
  <si>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</si>
  <si>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</si>
  <si>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</si>
  <si>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</si>
  <si>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</si>
  <si>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</si>
  <si>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</si>
  <si>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</si>
  <si>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</si>
  <si>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</si>
  <si>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</si>
  <si>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</si>
  <si>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</si>
  <si>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</si>
  <si>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</si>
  <si>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</si>
  <si>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</si>
  <si>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</si>
  <si>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</si>
  <si>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</si>
  <si>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</si>
  <si>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</si>
  <si>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</si>
  <si>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</si>
  <si>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</si>
  <si>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</si>
  <si>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</si>
  <si>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</si>
  <si>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</si>
  <si>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</si>
  <si>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</si>
  <si>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</si>
  <si>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</si>
  <si>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</si>
  <si>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</si>
  <si>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</si>
  <si>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</si>
  <si>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</si>
  <si>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</si>
  <si>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</si>
  <si>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</si>
  <si>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</si>
  <si>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</si>
  <si>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</si>
  <si>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</si>
  <si>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</si>
  <si>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</si>
  <si>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</si>
  <si>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</si>
  <si>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</si>
  <si>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</si>
  <si>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</si>
  <si>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</si>
  <si>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</si>
  <si>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</si>
  <si>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</si>
  <si>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</si>
  <si>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</si>
  <si>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</si>
  <si>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</si>
  <si>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</si>
  <si>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</si>
  <si>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</si>
  <si>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</si>
  <si>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</si>
  <si>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</si>
  <si>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</si>
  <si>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</si>
  <si>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</si>
  <si>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</si>
  <si>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</si>
  <si>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</si>
  <si>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</si>
  <si>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</si>
  <si>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</si>
  <si>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</si>
  <si>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</si>
  <si>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</si>
  <si>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</si>
  <si>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</si>
  <si>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</si>
  <si>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</si>
  <si>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</si>
  <si>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</si>
  <si>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</si>
  <si>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</si>
  <si>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</si>
  <si>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</si>
  <si>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</si>
  <si>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</si>
  <si>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</si>
  <si>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</si>
  <si>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</si>
  <si>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</si>
  <si>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</si>
  <si>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</si>
  <si>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</si>
  <si>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</si>
  <si>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</si>
  <si>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</si>
  <si>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</si>
  <si>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</si>
  <si>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</si>
  <si>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</si>
  <si>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</si>
  <si>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</si>
  <si>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</si>
  <si>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</si>
  <si>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</si>
  <si>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</si>
  <si>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</si>
  <si>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</si>
  <si>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</si>
  <si>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</si>
  <si>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</si>
  <si>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</si>
  <si>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</si>
  <si>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</si>
  <si>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</si>
  <si>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</si>
  <si>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</si>
  <si>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</si>
  <si>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</si>
  <si>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</si>
  <si>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</si>
  <si>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</si>
  <si>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</si>
  <si>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</si>
  <si>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</si>
  <si>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</si>
  <si>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</si>
  <si>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</si>
  <si>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</si>
  <si>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</si>
  <si>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</si>
  <si>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</si>
  <si>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</si>
  <si>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</si>
  <si>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</si>
  <si>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</si>
  <si>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</si>
  <si>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</si>
  <si>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</si>
  <si>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</si>
  <si>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</si>
  <si>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</si>
  <si>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</si>
  <si>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</si>
  <si>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</si>
  <si>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</si>
  <si>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</si>
  <si>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</si>
  <si>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</si>
  <si>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</si>
  <si>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</si>
  <si>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</si>
  <si>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</si>
  <si>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</si>
  <si>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</si>
  <si>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</si>
  <si>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</si>
  <si>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</si>
  <si>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</si>
  <si>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</si>
  <si>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</si>
  <si>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</si>
  <si>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</si>
  <si>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</si>
  <si>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</si>
  <si>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</si>
  <si>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</si>
  <si>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</si>
  <si>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</si>
  <si>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</si>
  <si>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</si>
  <si>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</si>
  <si>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</si>
  <si>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</si>
  <si>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</si>
  <si>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</si>
  <si>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</si>
  <si>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</si>
  <si>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</si>
  <si>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</si>
  <si>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</si>
  <si>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</si>
  <si>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</si>
  <si>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</si>
  <si>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</si>
  <si>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</si>
  <si>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</si>
  <si>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</si>
  <si>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</si>
  <si>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</si>
  <si>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</si>
  <si>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</si>
  <si>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</si>
  <si>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</si>
  <si>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</si>
  <si>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</si>
  <si>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</si>
  <si>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</si>
  <si>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</si>
  <si>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</si>
  <si>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</si>
  <si>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</si>
  <si>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</si>
  <si>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</si>
  <si>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</si>
  <si>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</si>
  <si>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</si>
  <si>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</si>
  <si>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</si>
  <si>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</si>
  <si>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</si>
  <si>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</si>
  <si>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</si>
  <si>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</si>
  <si>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</si>
  <si>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</si>
  <si>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</si>
  <si>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</si>
  <si>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</si>
  <si>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</si>
  <si>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</si>
  <si>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</si>
  <si>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</si>
  <si>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</si>
  <si>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</si>
  <si>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</si>
  <si>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</si>
  <si>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</si>
  <si>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</si>
  <si>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</si>
  <si>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</si>
  <si>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</si>
  <si>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</si>
  <si>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</si>
  <si>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</si>
  <si>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</si>
  <si>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</si>
  <si>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</si>
  <si>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</si>
  <si>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</si>
  <si>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</si>
  <si>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</si>
  <si>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</si>
  <si>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</si>
  <si>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</si>
  <si>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</si>
  <si>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</si>
  <si>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</si>
  <si>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</si>
  <si>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</si>
  <si>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</si>
  <si>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</si>
  <si>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</si>
  <si>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</si>
  <si>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</si>
  <si>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</si>
  <si>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</si>
  <si>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</si>
  <si>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</si>
  <si>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</si>
  <si>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</si>
  <si>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</si>
  <si>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</si>
  <si>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</si>
  <si>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</si>
  <si>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</si>
  <si>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</si>
  <si>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</si>
  <si>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</si>
  <si>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</si>
  <si>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</si>
  <si>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</si>
  <si>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</si>
  <si>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</si>
  <si>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</si>
  <si>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</si>
  <si>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</si>
  <si>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</si>
  <si>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</si>
  <si>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</si>
  <si>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</si>
  <si>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</si>
  <si>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</si>
  <si>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</si>
  <si>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</si>
  <si>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</si>
  <si>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</si>
  <si>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</si>
  <si>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</si>
  <si>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</si>
  <si>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</si>
  <si>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</si>
  <si>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</si>
  <si>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</si>
  <si>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</si>
  <si>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</si>
  <si>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</si>
  <si>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</si>
  <si>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</si>
  <si>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</si>
  <si>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</si>
  <si>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</si>
  <si>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</si>
  <si>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</si>
  <si>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</si>
  <si>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</si>
  <si>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</si>
  <si>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</si>
  <si>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</si>
  <si>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</si>
  <si>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</si>
  <si>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</si>
  <si>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</si>
  <si>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</si>
  <si>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</si>
  <si>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</si>
  <si>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</si>
  <si>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</si>
  <si>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</si>
  <si>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</si>
  <si>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</si>
  <si>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</si>
  <si>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</si>
  <si>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</si>
  <si>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</si>
  <si>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</si>
  <si>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</si>
  <si>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</si>
  <si>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</si>
  <si>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</si>
  <si>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</si>
  <si>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</si>
  <si>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</si>
  <si>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</si>
  <si>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</si>
  <si>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</si>
  <si>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</si>
  <si>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</si>
  <si>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</si>
  <si>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</si>
  <si>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</si>
  <si>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</si>
  <si>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</si>
  <si>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</si>
  <si>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</si>
  <si>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</si>
  <si>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</si>
  <si>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</si>
  <si>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</si>
  <si>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</si>
  <si>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</si>
  <si>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</si>
  <si>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</si>
  <si>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</si>
  <si>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</si>
  <si>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</si>
  <si>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</si>
  <si>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</si>
  <si>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</si>
  <si>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</si>
  <si>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</si>
  <si>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</si>
  <si>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</si>
  <si>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</si>
  <si>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</si>
  <si>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</si>
  <si>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</si>
  <si>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</si>
  <si>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</si>
  <si>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</si>
  <si>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</si>
  <si>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</si>
  <si>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</si>
  <si>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</si>
  <si>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</si>
  <si>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</si>
  <si>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</si>
  <si>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</si>
  <si>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</si>
  <si>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</si>
  <si>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</si>
  <si>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</si>
  <si>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</si>
  <si>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</si>
  <si>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</si>
  <si>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</si>
  <si>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</si>
  <si>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</si>
  <si>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</si>
  <si>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</si>
  <si>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</si>
  <si>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</si>
  <si>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</si>
  <si>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</si>
  <si>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</si>
  <si>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</si>
  <si>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</si>
  <si>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</si>
  <si>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</si>
  <si>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</si>
  <si>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</si>
  <si>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</si>
  <si>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</si>
  <si>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</si>
  <si>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</si>
  <si>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</si>
  <si>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</si>
  <si>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</si>
  <si>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</si>
  <si>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</si>
  <si>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</si>
  <si>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</si>
  <si>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</si>
  <si>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</si>
  <si>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</si>
  <si>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</si>
  <si>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</si>
  <si>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</si>
  <si>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</si>
  <si>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</si>
  <si>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</si>
  <si>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</si>
  <si>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</si>
  <si>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</si>
  <si>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</si>
  <si>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</si>
  <si>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</si>
  <si>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</si>
  <si>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</si>
  <si>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</si>
  <si>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</si>
  <si>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</si>
  <si>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</si>
  <si>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</si>
  <si>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</si>
  <si>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</si>
  <si>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</si>
  <si>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</si>
  <si>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</si>
  <si>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</si>
  <si>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</si>
  <si>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</si>
  <si>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</si>
  <si>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</si>
  <si>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</si>
  <si>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</si>
  <si>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</si>
  <si>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</si>
  <si>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</si>
  <si>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</si>
  <si>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</si>
  <si>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</si>
  <si>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</si>
  <si>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</si>
  <si>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</si>
  <si>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</si>
  <si>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</si>
  <si>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</si>
  <si>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</si>
  <si>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</si>
  <si>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</si>
  <si>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</si>
  <si>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</si>
  <si>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</si>
  <si>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</si>
  <si>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</si>
  <si>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</si>
  <si>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</si>
  <si>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</si>
  <si>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</si>
  <si>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</si>
  <si>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</si>
  <si>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</si>
  <si>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</si>
  <si>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</si>
  <si>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</si>
  <si>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</si>
  <si>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</si>
  <si>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</si>
  <si>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</si>
  <si>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</si>
  <si>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</si>
  <si>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</si>
  <si>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</si>
  <si>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</si>
  <si>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</si>
  <si>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</si>
  <si>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</si>
  <si>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</si>
  <si>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</si>
  <si>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</si>
  <si>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</si>
  <si>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</si>
  <si>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</si>
  <si>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</si>
  <si>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</si>
  <si>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</si>
  <si>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</si>
  <si>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</si>
  <si>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</si>
  <si>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</si>
  <si>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</si>
  <si>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</si>
  <si>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</si>
  <si>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</si>
  <si>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</si>
  <si>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</si>
  <si>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</si>
  <si>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</si>
  <si>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</si>
  <si>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</si>
  <si>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</si>
  <si>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</si>
  <si>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</si>
  <si>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</si>
  <si>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</si>
  <si>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</si>
  <si>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</si>
  <si>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</si>
  <si>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</si>
  <si>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</si>
  <si>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</si>
  <si>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</si>
  <si>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</si>
  <si>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</si>
  <si>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</si>
  <si>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</si>
  <si>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</si>
  <si>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</si>
  <si>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</si>
  <si>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</si>
  <si>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</si>
  <si>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</si>
  <si>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</si>
  <si>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</si>
  <si>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</si>
  <si>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</si>
  <si>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</si>
  <si>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</si>
  <si>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</si>
  <si>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</si>
  <si>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</si>
  <si>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</si>
  <si>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</si>
  <si>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</si>
  <si>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</si>
  <si>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</si>
  <si>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</si>
  <si>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</si>
  <si>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</si>
  <si>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</si>
  <si>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</si>
  <si>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</si>
  <si>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</si>
  <si>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</si>
  <si>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</si>
  <si>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</si>
  <si>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</si>
  <si>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</si>
  <si>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</si>
  <si>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</si>
  <si>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</si>
  <si>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</si>
  <si>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</si>
  <si>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</si>
  <si>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</si>
  <si>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</si>
  <si>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</si>
  <si>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</si>
  <si>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</si>
  <si>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</si>
  <si>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</si>
  <si>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</si>
  <si>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</si>
  <si>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</si>
  <si>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</si>
  <si>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</si>
  <si>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</si>
  <si>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</si>
  <si>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</si>
  <si>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</si>
  <si>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</si>
  <si>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</si>
  <si>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</si>
  <si>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</si>
  <si>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</si>
  <si>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</si>
  <si>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</si>
  <si>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</si>
  <si>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</si>
  <si>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</si>
  <si>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</si>
  <si>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</si>
  <si>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</si>
  <si>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</si>
  <si>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</si>
  <si>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</si>
  <si>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</si>
  <si>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</si>
  <si>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</si>
  <si>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</si>
  <si>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</si>
  <si>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</si>
  <si>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</si>
  <si>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</si>
  <si>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</si>
  <si>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</si>
  <si>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</si>
  <si>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</si>
  <si>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</si>
  <si>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</si>
  <si>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</si>
  <si>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</si>
  <si>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</si>
  <si>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</si>
  <si>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</si>
  <si>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</si>
  <si>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</si>
  <si>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</si>
  <si>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</si>
  <si>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</si>
  <si>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</si>
  <si>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</si>
  <si>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</si>
  <si>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</si>
  <si>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</si>
  <si>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</si>
  <si>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</si>
  <si>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</si>
  <si>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</si>
  <si>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</si>
  <si>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</si>
  <si>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</si>
  <si>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</si>
  <si>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</si>
  <si>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</si>
  <si>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</si>
  <si>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</si>
  <si>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</si>
  <si>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</si>
  <si>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</si>
  <si>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</si>
  <si>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</si>
  <si>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</si>
  <si>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</si>
  <si>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</si>
  <si>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</si>
  <si>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</si>
  <si>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</si>
  <si>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</si>
  <si>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</si>
  <si>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</si>
  <si>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</si>
  <si>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</si>
  <si>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</si>
  <si>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</si>
  <si>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</si>
  <si>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</si>
  <si>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</si>
  <si>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</si>
  <si>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</si>
  <si>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</si>
  <si>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</si>
  <si>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</si>
  <si>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</si>
  <si>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</si>
  <si>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</si>
  <si>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</si>
  <si>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</si>
  <si>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</si>
  <si>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</si>
  <si>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</si>
  <si>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</si>
  <si>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</si>
  <si>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</si>
  <si>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</si>
  <si>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</si>
  <si>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</si>
  <si>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</si>
  <si>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</si>
  <si>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718331217</t>
  </si>
  <si>
    <t>D-U-N-S</t>
  </si>
  <si>
    <t>Shin-Yokohama Chuo Building, 2-100-45, Shin-Yokohama, Kohoku-ku Yokohama, Kanagawa, Japan</t>
  </si>
  <si>
    <t>Hideki Yamada</t>
  </si>
  <si>
    <t>045-777-5700</t>
    <phoneticPr fontId="84" type="noConversion"/>
  </si>
  <si>
    <t>Tatsuhiro Watanabe</t>
    <phoneticPr fontId="84" type="noConversion"/>
  </si>
  <si>
    <t>Quality Assurance Department,Director (Department Manager)</t>
  </si>
  <si>
    <t>No action required as RMAP conformant smelter</t>
    <phoneticPr fontId="84" type="noConversion"/>
  </si>
  <si>
    <t>RMAP conformant Smelter</t>
    <phoneticPr fontId="84" type="noConversion"/>
  </si>
  <si>
    <t>N/A@com (Refer URL for our distributors contact:　https://info.sales.ramxeed.com/l/990132/2024-09-05/pwqgg )</t>
    <phoneticPr fontId="118"/>
  </si>
  <si>
    <t>https://www.ramxeed.com/quality-and-environment-initiatives/environment-compliance/</t>
    <phoneticPr fontId="118"/>
  </si>
  <si>
    <t>RAMXEED LIMITED</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</si>
</sst>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19">
    <font>
      <sz val="10"/>
      <name val="Verdana"/>
      <family val="2"/>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0"/>
      <color theme="1"/>
      <name val="Arial"/>
      <family val="2"/>
    </font>
    <font>
      <sz val="11"/>
      <color theme="1"/>
      <name val="ＭＳ Ｐゴシック"/>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ＭＳ Ｐゴシック"/>
      <family val="2"/>
      <scheme val="minor"/>
    </font>
    <font>
      <sz val="11"/>
      <color rgb="FF9C0006"/>
      <name val="ＭＳ Ｐゴシック"/>
      <family val="3"/>
      <charset val="128"/>
    </font>
    <font>
      <sz val="11"/>
      <color rgb="FF9C0006"/>
      <name val="ＭＳ Ｐゴシック"/>
      <family val="2"/>
      <scheme val="minor"/>
    </font>
    <font>
      <b/>
      <sz val="11"/>
      <color rgb="FFFA7D00"/>
      <name val="ＭＳ Ｐゴシック"/>
      <family val="2"/>
      <scheme val="minor"/>
    </font>
    <font>
      <b/>
      <sz val="11"/>
      <color theme="0"/>
      <name val="ＭＳ Ｐゴシック"/>
      <family val="2"/>
      <scheme val="minor"/>
    </font>
    <font>
      <i/>
      <sz val="11"/>
      <color rgb="FF7F7F7F"/>
      <name val="ＭＳ Ｐゴシック"/>
      <family val="2"/>
      <scheme val="minor"/>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u/>
      <sz val="10"/>
      <color theme="10"/>
      <name val="Arial"/>
      <family val="2"/>
    </font>
    <font>
      <u/>
      <sz val="11"/>
      <color theme="10"/>
      <name val="ＭＳ Ｐゴシック"/>
      <family val="2"/>
      <scheme val="minor"/>
    </font>
    <font>
      <u/>
      <sz val="12"/>
      <color theme="10"/>
      <name val="ＭＳ Ｐゴシック"/>
      <family val="2"/>
      <scheme val="minor"/>
    </font>
    <font>
      <sz val="11"/>
      <color rgb="FF3F3F76"/>
      <name val="ＭＳ Ｐゴシック"/>
      <family val="2"/>
      <scheme val="minor"/>
    </font>
    <font>
      <sz val="11"/>
      <color rgb="FFFA7D00"/>
      <name val="ＭＳ Ｐゴシック"/>
      <family val="2"/>
      <scheme val="minor"/>
    </font>
    <font>
      <sz val="11"/>
      <color rgb="FF9C6500"/>
      <name val="ＭＳ Ｐゴシック"/>
      <family val="2"/>
      <scheme val="minor"/>
    </font>
    <font>
      <sz val="10"/>
      <color theme="1"/>
      <name val="ＭＳ Ｐゴシック"/>
      <family val="2"/>
      <charset val="128"/>
    </font>
    <font>
      <sz val="11"/>
      <color theme="1"/>
      <name val="ＭＳ Ｐゴシック"/>
      <family val="3"/>
      <charset val="128"/>
    </font>
    <font>
      <sz val="12"/>
      <color theme="1"/>
      <name val="ＭＳ Ｐゴシック"/>
      <family val="2"/>
      <scheme val="minor"/>
    </font>
    <font>
      <b/>
      <sz val="11"/>
      <color rgb="FF3F3F3F"/>
      <name val="ＭＳ Ｐゴシック"/>
      <family val="2"/>
      <scheme val="minor"/>
    </font>
    <font>
      <sz val="18"/>
      <color theme="3"/>
      <name val="ＭＳ Ｐゴシック"/>
      <family val="2"/>
      <scheme val="major"/>
    </font>
    <font>
      <b/>
      <sz val="11"/>
      <color theme="1"/>
      <name val="ＭＳ Ｐゴシック"/>
      <family val="2"/>
      <scheme val="minor"/>
    </font>
    <font>
      <sz val="11"/>
      <color rgb="FFFF0000"/>
      <name val="ＭＳ Ｐゴシック"/>
      <family val="2"/>
      <scheme val="minor"/>
    </font>
    <font>
      <sz val="10"/>
      <color theme="1"/>
      <name val="Verdana"/>
      <family val="2"/>
    </font>
    <font>
      <sz val="10"/>
      <color theme="0" tint="-0.3498947111423078"/>
      <name val="Verdana"/>
      <family val="2"/>
    </font>
    <font>
      <sz val="11"/>
      <name val="ＭＳ Ｐゴシック"/>
      <family val="2"/>
      <scheme val="minor"/>
    </font>
    <font>
      <sz val="10"/>
      <name val="ＭＳ Ｐゴシック"/>
      <family val="1"/>
      <scheme val="major"/>
    </font>
    <font>
      <u/>
      <sz val="12"/>
      <color indexed="12"/>
      <name val="ＭＳ Ｐゴシック"/>
      <family val="1"/>
      <scheme val="major"/>
    </font>
    <font>
      <sz val="12"/>
      <name val="ＭＳ Ｐゴシック"/>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ＭＳ Ｐゴシック"/>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3"/>
      <charset val="128"/>
    </font>
    <font>
      <sz val="11"/>
      <color rgb="FF00B050"/>
      <name val="Verdana"/>
      <family val="2"/>
    </font>
    <font>
      <b/>
      <sz val="11"/>
      <name val="SimSun"/>
      <family val="2"/>
    </font>
    <font>
      <sz val="11"/>
      <name val="ＭＳ Ｐゴシック"/>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3"/>
      <charset val="128"/>
    </font>
    <font>
      <sz val="11"/>
      <color rgb="FFFF0000"/>
      <name val="돋움"/>
      <family val="3"/>
      <charset val="129"/>
    </font>
    <font>
      <sz val="11"/>
      <color theme="8"/>
      <name val="ＭＳ Ｐゴシック"/>
      <family val="3"/>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3"/>
      <charset val="128"/>
    </font>
    <font>
      <i/>
      <sz val="11"/>
      <color rgb="FFFF0000"/>
      <name val="ＭＳ Ｐゴシック"/>
      <family val="3"/>
      <charset val="128"/>
    </font>
    <font>
      <i/>
      <sz val="11"/>
      <color rgb="FF00B050"/>
      <name val="ＭＳ Ｐゴシック"/>
      <family val="3"/>
      <charset val="128"/>
    </font>
    <font>
      <sz val="11"/>
      <color rgb="FF000000"/>
      <name val="Aptos Narrow"/>
      <family val="2"/>
    </font>
    <font>
      <sz val="9"/>
      <name val="Tahoma"/>
      <family val="2"/>
    </font>
    <font>
      <sz val="11"/>
      <name val="Arial"/>
      <family val="2"/>
    </font>
    <font>
      <sz val="6"/>
      <name val="ＭＳ Ｐゴシック"/>
      <family val="3"/>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82"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2"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20% - アクセント 1" xfId="688" builtinId="30" customBuiltin="1"/>
    <cellStyle name="20% - アクセント 2" xfId="692" builtinId="34" customBuiltin="1"/>
    <cellStyle name="20% - アクセント 3" xfId="696" builtinId="38" customBuiltin="1"/>
    <cellStyle name="20% - アクセント 4" xfId="700" builtinId="42" customBuiltin="1"/>
    <cellStyle name="20% - アクセント 5" xfId="704" builtinId="46" customBuiltin="1"/>
    <cellStyle name="20% - アクセント 6" xfId="708" builtinId="50"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40% - アクセント 1" xfId="689" builtinId="31" customBuiltin="1"/>
    <cellStyle name="40% - アクセント 2" xfId="693" builtinId="35" customBuiltin="1"/>
    <cellStyle name="40% - アクセント 3" xfId="697" builtinId="39" customBuiltin="1"/>
    <cellStyle name="40% - アクセント 4" xfId="701" builtinId="43" customBuiltin="1"/>
    <cellStyle name="40% - アクセント 5" xfId="705" builtinId="47" customBuiltin="1"/>
    <cellStyle name="40% - アクセント 6" xfId="709" builtinId="51"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60% - アクセント 1" xfId="690" builtinId="32" customBuiltin="1"/>
    <cellStyle name="60% - アクセント 2" xfId="694" builtinId="36" customBuiltin="1"/>
    <cellStyle name="60% - アクセント 3" xfId="698" builtinId="40" customBuiltin="1"/>
    <cellStyle name="60% - アクセント 4" xfId="702" builtinId="44" customBuiltin="1"/>
    <cellStyle name="60% - アクセント 5" xfId="706" builtinId="48" customBuiltin="1"/>
    <cellStyle name="60% - アクセント 6" xfId="710" builtinId="52" customBuiltin="1"/>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ed Cell 2" xfId="501" xr:uid="{00000000-0005-0000-0000-00003B020000}"/>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Warning Text 2" xfId="591" xr:uid="{00000000-0005-0000-0000-0000C3020000}"/>
    <cellStyle name="アクセント 1" xfId="687" builtinId="29" customBuiltin="1"/>
    <cellStyle name="アクセント 2" xfId="691" builtinId="33" customBuiltin="1"/>
    <cellStyle name="アクセント 3" xfId="695" builtinId="37" customBuiltin="1"/>
    <cellStyle name="アクセント 4" xfId="699" builtinId="41" customBuiltin="1"/>
    <cellStyle name="アクセント 5" xfId="703" builtinId="45" customBuiltin="1"/>
    <cellStyle name="アクセント 6" xfId="707" builtinId="49" customBuiltin="1"/>
    <cellStyle name="タイトル" xfId="671" builtinId="15" customBuiltin="1"/>
    <cellStyle name="チェック セル" xfId="683" builtinId="23" customBuiltin="1"/>
    <cellStyle name="どちらでもない" xfId="678" builtinId="28" customBuiltin="1"/>
    <cellStyle name="リンク セル" xfId="682" builtinId="24" customBuiltin="1"/>
    <cellStyle name="悪い" xfId="677" builtinId="27" customBuiltin="1"/>
    <cellStyle name="一般 7" xfId="593" xr:uid="{00000000-0005-0000-0000-0000C5020000}"/>
    <cellStyle name="計算" xfId="681" builtinId="22" customBuiltin="1"/>
    <cellStyle name="警告文" xfId="684" builtinId="11" customBuiltin="1"/>
    <cellStyle name="見出し 1" xfId="672" builtinId="16" customBuiltin="1"/>
    <cellStyle name="見出し 2" xfId="673" builtinId="17" customBuiltin="1"/>
    <cellStyle name="見出し 3" xfId="674" builtinId="18" customBuiltin="1"/>
    <cellStyle name="見出し 4" xfId="675" builtinId="19" customBuiltin="1"/>
    <cellStyle name="集計" xfId="686" builtinId="25" customBuiltin="1"/>
    <cellStyle name="出力" xfId="680" builtinId="21" customBuiltin="1"/>
    <cellStyle name="説明文" xfId="685" builtinId="53" customBuiltin="1"/>
    <cellStyle name="入力" xfId="679" builtinId="20" customBuiltin="1"/>
    <cellStyle name="標準" xfId="0" builtinId="0"/>
    <cellStyle name="標準 2" xfId="594" xr:uid="{00000000-0005-0000-0000-0000C6020000}"/>
    <cellStyle name="標準 2 2" xfId="595" xr:uid="{00000000-0005-0000-0000-0000C7020000}"/>
    <cellStyle name="標準 2 3" xfId="596" xr:uid="{00000000-0005-0000-0000-0000C8020000}"/>
    <cellStyle name="良い" xfId="676" builtinId="26" customBuiltin="1"/>
    <cellStyle name="표준 2" xfId="592" xr:uid="{00000000-0005-0000-0000-0000C4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289626</xdr:colOff>
      <xdr:row>1</xdr:row>
      <xdr:rowOff>238702</xdr:rowOff>
    </xdr:from>
    <xdr:to>
      <xdr:col>1</xdr:col>
      <xdr:colOff>1646918</xdr:colOff>
      <xdr:row>2</xdr:row>
      <xdr:rowOff>609600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452912" y="456416"/>
          <a:ext cx="1354117" cy="12526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ramxeed.com/quality-and-environment-initiatives/environment-compliance/"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zoomScale="70" zoomScaleNormal="7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57621F27-BCB6-426C-8117-A6B01A992D22}"/>
    </customSheetView>
    <customSheetView guid="{C59130F4-2E03-5E48-94CE-6E4A0484DB9E}" showAutoFilter="1">
      <selection activeCell="C1" sqref="C1:D65536"/>
      <pageMargins left="0" right="0" top="0" bottom="0" header="0" footer="0"/>
      <pageSetup orientation="portrait"/>
      <headerFooter alignWithMargins="0"/>
      <autoFilter ref="B1:C1" xr:uid="{E72B728E-0F5E-4021-A75C-F7CC219009DE}"/>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7"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56.25">
      <c r="A14" s="316"/>
      <c r="B14" s="226">
        <v>1.01</v>
      </c>
      <c r="C14" s="227" t="s">
        <v>12</v>
      </c>
      <c r="D14" s="228">
        <v>44523</v>
      </c>
      <c r="E14" s="227" t="s">
        <v>12670</v>
      </c>
      <c r="F14" s="229" t="s">
        <v>12701</v>
      </c>
      <c r="G14" s="25"/>
    </row>
    <row r="15" spans="1:7" ht="56.2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zoomScale="70" zoomScaleNormal="7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70" zoomScaleNormal="70" workbookViewId="0">
      <selection sqref="A1:K1"/>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69"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12.35" customHeight="1">
      <c r="A3" s="28"/>
      <c r="B3" s="224" t="s">
        <v>19201</v>
      </c>
      <c r="C3" s="12"/>
      <c r="D3" s="31" t="s">
        <v>17</v>
      </c>
      <c r="E3" s="332"/>
      <c r="F3" s="333"/>
      <c r="G3" s="333"/>
      <c r="H3" s="333"/>
      <c r="I3" s="333"/>
      <c r="J3" s="191" t="s">
        <v>12830</v>
      </c>
      <c r="K3" s="30"/>
      <c r="L3" s="103"/>
      <c r="P3" s="39">
        <f>MATCH($D$3,LN,0)</f>
        <v>1</v>
      </c>
    </row>
    <row r="4" spans="1:34" ht="15.7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7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1" t="s">
        <v>19213</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4" t="s">
        <v>19202</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4" t="s">
        <v>19203</v>
      </c>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t="s">
        <v>19204</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4" t="s">
        <v>19205</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19211</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4" t="s">
        <v>19206</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19207</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t="s">
        <v>19208</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2" t="s">
        <v>19211</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4" t="s">
        <v>19206</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v>45665</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t="s">
        <v>22</v>
      </c>
      <c r="E38" s="335"/>
      <c r="F38" s="41"/>
      <c r="G38" s="329"/>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t="s">
        <v>22</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v>1</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2" t="s">
        <v>25</v>
      </c>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25</v>
      </c>
      <c r="E71" s="335"/>
      <c r="F71" s="51"/>
      <c r="G71" s="392" t="s">
        <v>19212</v>
      </c>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34</v>
      </c>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7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99067F9B-EA5B-4C97-A8CF-9F1004E617AB}"/>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70" zoomScaleNormal="70" workbookViewId="0">
      <pane ySplit="3" topLeftCell="A5" activePane="bottomLeft" state="frozen"/>
      <selection activeCell="B24" sqref="B24:J24"/>
      <selection pane="bottomLeft" activeCell="Q5" sqref="Q5:Q8"/>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37.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5">
      <c r="A5" s="200" t="s">
        <v>108</v>
      </c>
      <c r="B5" s="150" t="str">
        <f ca="1">IF(LEN(A5)=0,"",INDEX('Smelter Look-up'!$A:$A,MATCH($A5,'Smelter Look-up'!$E:$E,0)))</f>
        <v>Cobalt</v>
      </c>
      <c r="C5" s="153" t="str">
        <f ca="1">IF(LEN(A5)=0,"",INDEX('Smelter Look-up'!$C:$C,MATCH($A5,'Smelter Look-up'!$E:$E,0)))</f>
        <v>Umicore Finland Oy</v>
      </c>
      <c r="D5" s="150"/>
      <c r="E5" s="150" t="str">
        <f ca="1">IF(ISERROR($V5),"",OFFSET('Smelter Look-up'!$D$4,$V5-4,0)&amp;"")</f>
        <v>FINLAND</v>
      </c>
      <c r="F5" s="150" t="str">
        <f ca="1">IF(ISERROR($V5),"",OFFSET('Smelter Look-up'!$E$4,$V5-4,0))</f>
        <v>CID003226</v>
      </c>
      <c r="G5" s="150" t="str">
        <f ca="1">IF(C5=$X$4,"Enter smelter details",IF(ISERROR($V5),"",OFFSET('Smelter Look-up'!$F$4,$V5-4,0)))</f>
        <v>RMI</v>
      </c>
      <c r="H5" s="208">
        <f ca="1">IF(ISERROR($V5),"",OFFSET('Smelter Look-up'!$G$4,$V5-4,0))</f>
        <v>0</v>
      </c>
      <c r="I5" s="209" t="str">
        <f ca="1">IF(ISERROR($V5),"",OFFSET('Smelter Look-up'!$H$4,$V5-4,0))</f>
        <v>Kokkola</v>
      </c>
      <c r="J5" s="209" t="str">
        <f ca="1">IF(ISERROR($V5),"",OFFSET('Smelter Look-up'!$I$4,$V5-4,0))</f>
        <v>Mellersta Österbotten</v>
      </c>
      <c r="K5" s="151"/>
      <c r="L5" s="151"/>
      <c r="M5" s="151" t="s">
        <v>19209</v>
      </c>
      <c r="N5" s="151"/>
      <c r="O5" s="151"/>
      <c r="P5" s="211"/>
      <c r="Q5" s="152" t="s">
        <v>19210</v>
      </c>
      <c r="R5" s="150" t="str">
        <f ca="1">IF(ISERROR($V5),"",OFFSET('Smelter Look-up'!$C$4,$V5-4,0)&amp;"")</f>
        <v>Umicore Finland Oy</v>
      </c>
      <c r="S5" s="156" t="str">
        <f t="shared" ref="S5:S63" ca="1" si="0">IF(B5="","",IF(ISERROR(MATCH($E5,CL,0)),"Unknown",INDIRECT("'C'!$A$"&amp;MATCH($E5,CL,0)+1)))</f>
        <v>FI</v>
      </c>
      <c r="T5" s="156" t="str">
        <f ca="1">IF(B5="","",IF(ISERROR(MATCH($J5,SorP!$B$1:$B$6226,0)),"",INDIRECT("'SorP'!$A$"&amp;MATCH($S5&amp;$J5,SorP!C:C,0))))</f>
        <v>FI-07</v>
      </c>
      <c r="U5" s="169"/>
      <c r="V5" s="170">
        <f ca="1">IF(C5="",NA(),MATCH($B5&amp;$C5,'Smelter Look-up'!$J:$J,0))</f>
        <v>138</v>
      </c>
      <c r="X5" s="171">
        <f t="shared" ref="X5:X62" ca="1" si="1">IF(AND(C5="Smelter not listed",OR(LEN(D5)=0,LEN(E5)=0)),1,0)</f>
        <v>0</v>
      </c>
      <c r="AB5" s="171" t="str">
        <f t="shared" ref="AB5:AB62" ca="1" si="2">B5&amp;C5</f>
        <v>CobaltUmicore Finland Oy</v>
      </c>
    </row>
    <row r="6" spans="1:34" s="171" customFormat="1" ht="25.5">
      <c r="A6" s="200" t="s">
        <v>271</v>
      </c>
      <c r="B6" s="150" t="str">
        <f ca="1">IF(LEN(A6)=0,"",INDEX('Smelter Look-up'!$A:$A,MATCH($A6,'Smelter Look-up'!$E:$E,0)))</f>
        <v>Cobalt</v>
      </c>
      <c r="C6" s="153" t="str">
        <f ca="1">IF(LEN(A6)=0,"",INDEX('Smelter Look-up'!$C:$C,MATCH($A6,'Smelter Look-up'!$E:$E,0)))</f>
        <v>Quzhou Huayou Cobalt New Material Co., Ltd.</v>
      </c>
      <c r="D6" s="150"/>
      <c r="E6" s="150" t="str">
        <f ca="1">IF(ISERROR($V6),"",OFFSET('Smelter Look-up'!$D$4,$V6-4,0)&amp;"")</f>
        <v>CHINA</v>
      </c>
      <c r="F6" s="150" t="str">
        <f ca="1">IF(ISERROR($V6),"",OFFSET('Smelter Look-up'!$E$4,$V6-4,0))</f>
        <v>CID003255</v>
      </c>
      <c r="G6" s="150" t="str">
        <f ca="1">IF(C6=$X$4,"Enter smelter details",IF(ISERROR($V6),"",OFFSET('Smelter Look-up'!$F$4,$V6-4,0)))</f>
        <v>RMI</v>
      </c>
      <c r="H6" s="208">
        <f ca="1">IF(ISERROR($V6),"",OFFSET('Smelter Look-up'!$G$4,$V6-4,0))</f>
        <v>0</v>
      </c>
      <c r="I6" s="209" t="str">
        <f ca="1">IF(ISERROR($V6),"",OFFSET('Smelter Look-up'!$H$4,$V6-4,0))</f>
        <v>Quzhou</v>
      </c>
      <c r="J6" s="209" t="str">
        <f ca="1">IF(ISERROR($V6),"",OFFSET('Smelter Look-up'!$I$4,$V6-4,0))</f>
        <v>Zhejiang Sheng</v>
      </c>
      <c r="K6" s="151"/>
      <c r="L6" s="151"/>
      <c r="M6" s="151" t="s">
        <v>19209</v>
      </c>
      <c r="N6" s="151"/>
      <c r="O6" s="151"/>
      <c r="P6" s="211"/>
      <c r="Q6" s="152" t="s">
        <v>19210</v>
      </c>
      <c r="R6" s="150" t="str">
        <f ca="1">IF(ISERROR($V6),"",OFFSET('Smelter Look-up'!$C$4,$V6-4,0)&amp;"")</f>
        <v>Quzhou Huayou Cobalt New Material Co., Ltd.</v>
      </c>
      <c r="S6" s="156" t="str">
        <f t="shared" ca="1" si="0"/>
        <v>CN</v>
      </c>
      <c r="T6" s="156" t="str">
        <f ca="1">IF(B6="","",IF(ISERROR(MATCH($J6,SorP!$B$1:$B$6226,0)),"",INDIRECT("'SorP'!$A$"&amp;MATCH($S6&amp;$J6,SorP!C:C,0))))</f>
        <v>CN-ZJ</v>
      </c>
      <c r="U6" s="169"/>
      <c r="V6" s="170">
        <f ca="1">IF(C6="",NA(),MATCH($B6&amp;$C6,'Smelter Look-up'!$J:$J,0))</f>
        <v>118</v>
      </c>
      <c r="X6" s="171">
        <f t="shared" ca="1" si="1"/>
        <v>0</v>
      </c>
      <c r="AB6" s="171" t="str">
        <f t="shared" ca="1" si="2"/>
        <v>CobaltQuzhou Huayou Cobalt New Material Co., Ltd.</v>
      </c>
    </row>
    <row r="7" spans="1:34" s="171" customFormat="1" ht="25.5">
      <c r="A7" s="200" t="s">
        <v>250</v>
      </c>
      <c r="B7" s="150" t="str">
        <f ca="1">IF(LEN(A7)=0,"",INDEX('Smelter Look-up'!$A:$A,MATCH($A7,'Smelter Look-up'!$E:$E,0)))</f>
        <v>Cobalt</v>
      </c>
      <c r="C7" s="153" t="str">
        <f ca="1">IF(LEN(A7)=0,"",INDEX('Smelter Look-up'!$C:$C,MATCH($A7,'Smelter Look-up'!$E:$E,0)))</f>
        <v>Niihama Nickel Refinery, Sumitomo Metal Mining</v>
      </c>
      <c r="D7" s="150"/>
      <c r="E7" s="150" t="str">
        <f ca="1">IF(ISERROR($V7),"",OFFSET('Smelter Look-up'!$D$4,$V7-4,0)&amp;"")</f>
        <v>JAPAN</v>
      </c>
      <c r="F7" s="150" t="str">
        <f ca="1">IF(ISERROR($V7),"",OFFSET('Smelter Look-up'!$E$4,$V7-4,0))</f>
        <v>CID003278</v>
      </c>
      <c r="G7" s="150" t="str">
        <f ca="1">IF(C7=$X$4,"Enter smelter details",IF(ISERROR($V7),"",OFFSET('Smelter Look-up'!$F$4,$V7-4,0)))</f>
        <v>RMI</v>
      </c>
      <c r="H7" s="208">
        <f ca="1">IF(ISERROR($V7),"",OFFSET('Smelter Look-up'!$G$4,$V7-4,0))</f>
        <v>0</v>
      </c>
      <c r="I7" s="209" t="str">
        <f ca="1">IF(ISERROR($V7),"",OFFSET('Smelter Look-up'!$H$4,$V7-4,0))</f>
        <v>Niihama</v>
      </c>
      <c r="J7" s="209" t="str">
        <f ca="1">IF(ISERROR($V7),"",OFFSET('Smelter Look-up'!$I$4,$V7-4,0))</f>
        <v>Ehime</v>
      </c>
      <c r="K7" s="151"/>
      <c r="L7" s="151"/>
      <c r="M7" s="151" t="s">
        <v>19209</v>
      </c>
      <c r="N7" s="151"/>
      <c r="O7" s="151"/>
      <c r="P7" s="211"/>
      <c r="Q7" s="152" t="s">
        <v>19210</v>
      </c>
      <c r="R7" s="150" t="str">
        <f ca="1">IF(ISERROR($V7),"",OFFSET('Smelter Look-up'!$C$4,$V7-4,0)&amp;"")</f>
        <v>Niihama Nickel Refinery, Sumitomo Metal Mining</v>
      </c>
      <c r="S7" s="156" t="str">
        <f t="shared" ca="1" si="0"/>
        <v>JP</v>
      </c>
      <c r="T7" s="156" t="str">
        <f ca="1">IF(B7="","",IF(ISERROR(MATCH($J7,SorP!$B$1:$B$6226,0)),"",INDIRECT("'SorP'!$A$"&amp;MATCH($S7&amp;$J7,SorP!C:C,0))))</f>
        <v>JP-38</v>
      </c>
      <c r="U7" s="169"/>
      <c r="V7" s="170">
        <f ca="1">IF(C7="",NA(),MATCH($B7&amp;$C7,'Smelter Look-up'!$J:$J,0))</f>
        <v>108</v>
      </c>
      <c r="X7" s="171">
        <f t="shared" ca="1" si="1"/>
        <v>0</v>
      </c>
      <c r="AB7" s="171" t="str">
        <f t="shared" ca="1" si="2"/>
        <v>CobaltNiihama Nickel Refinery, Sumitomo Metal Mining</v>
      </c>
    </row>
    <row r="8" spans="1:34" s="171" customFormat="1" ht="25.5">
      <c r="A8" s="200" t="s">
        <v>226</v>
      </c>
      <c r="B8" s="150" t="str">
        <f ca="1">IF(LEN(A8)=0,"",INDEX('Smelter Look-up'!$A:$A,MATCH($A8,'Smelter Look-up'!$E:$E,0)))</f>
        <v>Cobalt</v>
      </c>
      <c r="C8" s="153" t="str">
        <f ca="1">IF(LEN(A8)=0,"",INDEX('Smelter Look-up'!$C:$C,MATCH($A8,'Smelter Look-up'!$E:$E,0)))</f>
        <v>Murrin Murrin Nickel Cobalt Plant</v>
      </c>
      <c r="D8" s="150"/>
      <c r="E8" s="150" t="str">
        <f ca="1">IF(ISERROR($V8),"",OFFSET('Smelter Look-up'!$D$4,$V8-4,0)&amp;"")</f>
        <v>AUSTRALIA</v>
      </c>
      <c r="F8" s="150" t="str">
        <f ca="1">IF(ISERROR($V8),"",OFFSET('Smelter Look-up'!$E$4,$V8-4,0))</f>
        <v>CID003406</v>
      </c>
      <c r="G8" s="150" t="str">
        <f ca="1">IF(C8=$X$4,"Enter smelter details",IF(ISERROR($V8),"",OFFSET('Smelter Look-up'!$F$4,$V8-4,0)))</f>
        <v>RMI</v>
      </c>
      <c r="H8" s="208">
        <f ca="1">IF(ISERROR($V8),"",OFFSET('Smelter Look-up'!$G$4,$V8-4,0))</f>
        <v>0</v>
      </c>
      <c r="I8" s="209" t="str">
        <f ca="1">IF(ISERROR($V8),"",OFFSET('Smelter Look-up'!$H$4,$V8-4,0))</f>
        <v>Laverton</v>
      </c>
      <c r="J8" s="209" t="str">
        <f ca="1">IF(ISERROR($V8),"",OFFSET('Smelter Look-up'!$I$4,$V8-4,0))</f>
        <v>Western Australia</v>
      </c>
      <c r="K8" s="151"/>
      <c r="L8" s="151"/>
      <c r="M8" s="151" t="s">
        <v>19209</v>
      </c>
      <c r="N8" s="151"/>
      <c r="O8" s="151"/>
      <c r="P8" s="211"/>
      <c r="Q8" s="152" t="s">
        <v>19210</v>
      </c>
      <c r="R8" s="150" t="str">
        <f ca="1">IF(ISERROR($V8),"",OFFSET('Smelter Look-up'!$C$4,$V8-4,0)&amp;"")</f>
        <v>Murrin Murrin Nickel Cobalt Plant</v>
      </c>
      <c r="S8" s="156" t="str">
        <f t="shared" ca="1" si="0"/>
        <v>AU</v>
      </c>
      <c r="T8" s="156" t="str">
        <f ca="1">IF(B8="","",IF(ISERROR(MATCH($J8,SorP!$B$1:$B$6226,0)),"",INDIRECT("'SorP'!$A$"&amp;MATCH($S8&amp;$J8,SorP!C:C,0))))</f>
        <v>AU-WA</v>
      </c>
      <c r="U8" s="169"/>
      <c r="V8" s="170">
        <f ca="1">IF(C8="",NA(),MATCH($B8&amp;$C8,'Smelter Look-up'!$J:$J,0))</f>
        <v>94</v>
      </c>
      <c r="X8" s="171">
        <f t="shared" ca="1" si="1"/>
        <v>0</v>
      </c>
      <c r="AB8" s="171" t="str">
        <f t="shared" ca="1" si="2"/>
        <v>CobaltMurrin Murrin Nickel Cobalt Plant</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zoomScale="60" zoomScaleNormal="6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RAMXEED LIMITED</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Hideki Yamada</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N/A@com (Refer URL for our distributors contact:　https://info.sales.ramxeed.com/l/990132/2024-09-05/pwqgg )</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045-777-5700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Tatsuhiro Watanabe</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N/A@com (Refer URL for our distributors contact:　https://info.sales.ramxeed.com/l/990132/2024-09-05/pwqgg )</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045-777-5700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45665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https://www.ramxeed.com/quality-and-environment-initiatives/environment-compliance/</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zoomScale="80" zoomScaleNormal="8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70" zoomScaleNormal="7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28.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85000000000002"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2.75">
      <c r="A9" s="127" t="str">
        <f t="shared" si="0"/>
        <v>InstructionsA9</v>
      </c>
      <c r="B9" s="127" t="s">
        <v>380</v>
      </c>
      <c r="C9" s="127" t="s">
        <v>419</v>
      </c>
      <c r="D9" s="127" t="s">
        <v>420</v>
      </c>
      <c r="E9" s="245" t="s">
        <v>421</v>
      </c>
      <c r="F9" s="246" t="s">
        <v>422</v>
      </c>
      <c r="G9" s="127" t="s">
        <v>423</v>
      </c>
      <c r="H9" s="297" t="s">
        <v>424</v>
      </c>
      <c r="I9" s="127" t="s">
        <v>18967</v>
      </c>
    </row>
    <row r="10" spans="1:9" ht="28.5">
      <c r="A10" s="127" t="str">
        <f>B10&amp;C10</f>
        <v>InstructionsA10</v>
      </c>
      <c r="B10" s="127" t="s">
        <v>380</v>
      </c>
      <c r="C10" s="127" t="s">
        <v>425</v>
      </c>
      <c r="D10" s="127" t="s">
        <v>426</v>
      </c>
      <c r="E10" s="245" t="s">
        <v>427</v>
      </c>
      <c r="F10" s="246" t="s">
        <v>428</v>
      </c>
      <c r="G10" s="127" t="s">
        <v>429</v>
      </c>
      <c r="H10" s="297" t="s">
        <v>430</v>
      </c>
      <c r="I10" s="127" t="s">
        <v>18968</v>
      </c>
    </row>
    <row r="11" spans="1:9" ht="42.7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5.5">
      <c r="A15" s="127" t="str">
        <f t="shared" si="0"/>
        <v>InstructionsA15</v>
      </c>
      <c r="B15" s="127" t="s">
        <v>380</v>
      </c>
      <c r="C15" s="127" t="s">
        <v>455</v>
      </c>
      <c r="D15" s="127" t="s">
        <v>456</v>
      </c>
      <c r="E15" s="245" t="s">
        <v>457</v>
      </c>
      <c r="F15" s="246" t="s">
        <v>458</v>
      </c>
      <c r="G15" s="127" t="s">
        <v>459</v>
      </c>
      <c r="H15" s="297" t="s">
        <v>460</v>
      </c>
      <c r="I15" s="127" t="s">
        <v>18973</v>
      </c>
    </row>
    <row r="16" spans="1:9" ht="28.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2.7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70.75">
      <c r="A25" s="127" t="str">
        <f t="shared" si="0"/>
        <v>InstructionsA26</v>
      </c>
      <c r="B25" s="127" t="s">
        <v>380</v>
      </c>
      <c r="C25" s="127" t="s">
        <v>515</v>
      </c>
      <c r="D25" s="127" t="s">
        <v>516</v>
      </c>
      <c r="E25" s="249" t="s">
        <v>517</v>
      </c>
      <c r="F25" s="291" t="s">
        <v>518</v>
      </c>
      <c r="G25" s="127" t="s">
        <v>519</v>
      </c>
      <c r="H25" s="297" t="s">
        <v>520</v>
      </c>
      <c r="I25" s="127" t="s">
        <v>18983</v>
      </c>
    </row>
    <row r="26" spans="1:9" ht="42.75">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70.7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1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99.2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56.5">
      <c r="A40" s="127" t="str">
        <f>B40&amp;C40</f>
        <v>InstructionsA42</v>
      </c>
      <c r="B40" s="127" t="s">
        <v>380</v>
      </c>
      <c r="C40" s="127" t="s">
        <v>605</v>
      </c>
      <c r="D40" s="127" t="s">
        <v>606</v>
      </c>
      <c r="E40" s="245" t="s">
        <v>607</v>
      </c>
      <c r="F40" s="291" t="s">
        <v>608</v>
      </c>
      <c r="G40" s="127" t="s">
        <v>609</v>
      </c>
      <c r="H40" s="297" t="s">
        <v>610</v>
      </c>
      <c r="I40" s="127" t="s">
        <v>18997</v>
      </c>
    </row>
    <row r="41" spans="1:9" ht="85.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56.75">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85.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85.2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13.5">
      <c r="A62" s="127" t="str">
        <f t="shared" si="0"/>
        <v>InstructionsA68</v>
      </c>
      <c r="B62" s="127" t="s">
        <v>380</v>
      </c>
      <c r="C62" s="127" t="s">
        <v>737</v>
      </c>
      <c r="D62" s="127" t="s">
        <v>738</v>
      </c>
      <c r="E62" s="245" t="s">
        <v>739</v>
      </c>
      <c r="F62" s="246" t="s">
        <v>740</v>
      </c>
      <c r="G62" s="257" t="s">
        <v>741</v>
      </c>
      <c r="H62" s="297" t="s">
        <v>742</v>
      </c>
      <c r="I62" s="127" t="s">
        <v>19024</v>
      </c>
    </row>
    <row r="63" spans="1:9" ht="171">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199.5">
      <c r="A91" s="127" t="str">
        <f>B91&amp;C91</f>
        <v>DefinitionsC5</v>
      </c>
      <c r="B91" s="127" t="s">
        <v>773</v>
      </c>
      <c r="C91" s="127" t="s">
        <v>906</v>
      </c>
      <c r="D91" s="127" t="s">
        <v>907</v>
      </c>
      <c r="E91" s="245" t="s">
        <v>908</v>
      </c>
      <c r="F91" s="246" t="s">
        <v>909</v>
      </c>
      <c r="G91" s="127" t="s">
        <v>910</v>
      </c>
      <c r="H91" s="297" t="s">
        <v>911</v>
      </c>
      <c r="I91" s="127" t="s">
        <v>19046</v>
      </c>
    </row>
    <row r="92" spans="1:9" ht="156.75">
      <c r="A92" s="127" t="str">
        <f>B92&amp;C92</f>
        <v>DefinitionsC6</v>
      </c>
      <c r="B92" s="127" t="s">
        <v>773</v>
      </c>
      <c r="C92" s="127" t="s">
        <v>912</v>
      </c>
      <c r="D92" s="127" t="s">
        <v>913</v>
      </c>
      <c r="E92" s="245" t="s">
        <v>914</v>
      </c>
      <c r="F92" s="246" t="s">
        <v>915</v>
      </c>
      <c r="G92" s="127" t="s">
        <v>916</v>
      </c>
      <c r="H92" s="297" t="s">
        <v>917</v>
      </c>
      <c r="I92" s="127" t="s">
        <v>19047</v>
      </c>
    </row>
    <row r="93" spans="1:9" ht="142.5">
      <c r="A93" s="127" t="str">
        <f t="shared" si="4"/>
        <v>DefinitionsC7</v>
      </c>
      <c r="B93" s="127" t="s">
        <v>773</v>
      </c>
      <c r="C93" s="127" t="s">
        <v>918</v>
      </c>
      <c r="D93" s="127" t="s">
        <v>919</v>
      </c>
      <c r="E93" s="245" t="s">
        <v>920</v>
      </c>
      <c r="F93" s="246" t="s">
        <v>921</v>
      </c>
      <c r="G93" s="127" t="s">
        <v>922</v>
      </c>
      <c r="H93" s="297" t="s">
        <v>923</v>
      </c>
      <c r="I93" s="127" t="s">
        <v>19051</v>
      </c>
    </row>
    <row r="94" spans="1:9" ht="142.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28">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71.25">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28.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42.75">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28.5">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34999999999999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8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8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3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DF535C56-F554-4958-BC08-157B8E9B978D}"/>
    </customSheetView>
    <customSheetView guid="{C59130F4-2E03-5E48-94CE-6E4A0484DB9E}" showAutoFilter="1">
      <selection activeCell="E4" sqref="E4"/>
      <pageMargins left="0" right="0" top="0" bottom="0" header="0" footer="0"/>
      <pageSetup paperSize="9" orientation="portrait"/>
      <headerFooter alignWithMargins="0"/>
      <autoFilter ref="B1:N1" xr:uid="{ADF66BDD-6AE9-41B6-A64A-A90ABF93F8AF}"/>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purl.org/dc/dcmitype/"/>
    <ds:schemaRef ds:uri="http://purl.org/dc/elements/1.1/"/>
    <ds:schemaRef ds:uri="http://schemas.microsoft.com/office/2006/documentManagement/types"/>
    <ds:schemaRef ds:uri="http://schemas.openxmlformats.org/package/2006/metadata/core-properties"/>
    <ds:schemaRef ds:uri="http://schemas.microsoft.com/office/2006/metadata/properties"/>
    <ds:schemaRef ds:uri="1b346dad-8a15-4ce7-a19a-07d981b0c5e2"/>
    <ds:schemaRef ds:uri="http://schemas.microsoft.com/office/infopath/2007/PartnerControls"/>
    <ds:schemaRef ds:uri="a54701f6-876b-4337-a24e-543e1bd311e6"/>
    <ds:schemaRef ds:uri="http://www.w3.org/XML/1998/namespace"/>
    <ds:schemaRef ds:uri="http://purl.org/dc/term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11</vt:i4>
      </vt:variant>
      <vt:variant>
        <vt:lpstr>名前付き一覧</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Hirayama,Tomohisa/平山　智久</cp:lastModifiedBy>
  <cp:revision/>
  <dcterms:created xsi:type="dcterms:W3CDTF">2010-06-21T21:00:23Z</dcterms:created>
  <dcterms:modified xsi:type="dcterms:W3CDTF">2025-03-17T04:29:55Z</dcterms:modified>
  <cp:category/>
  <cp:contentStatus>最終版</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MSIP_Label_a7295cc1-d279-42ac-ab4d-3b0f4fece050_Enabled">
    <vt:lpwstr>true</vt:lpwstr>
  </property>
  <property fmtid="{D5CDD505-2E9C-101B-9397-08002B2CF9AE}" pid="5" name="MSIP_Label_a7295cc1-d279-42ac-ab4d-3b0f4fece050_SetDate">
    <vt:lpwstr>2024-05-06T23:24:34Z</vt:lpwstr>
  </property>
  <property fmtid="{D5CDD505-2E9C-101B-9397-08002B2CF9AE}" pid="6" name="MSIP_Label_a7295cc1-d279-42ac-ab4d-3b0f4fece050_Method">
    <vt:lpwstr>Standard</vt:lpwstr>
  </property>
  <property fmtid="{D5CDD505-2E9C-101B-9397-08002B2CF9AE}" pid="7" name="MSIP_Label_a7295cc1-d279-42ac-ab4d-3b0f4fece050_Name">
    <vt:lpwstr>FUJITSU-RESTRICTED​</vt:lpwstr>
  </property>
  <property fmtid="{D5CDD505-2E9C-101B-9397-08002B2CF9AE}" pid="8" name="MSIP_Label_a7295cc1-d279-42ac-ab4d-3b0f4fece050_SiteId">
    <vt:lpwstr>a19f121d-81e1-4858-a9d8-736e267fd4c7</vt:lpwstr>
  </property>
  <property fmtid="{D5CDD505-2E9C-101B-9397-08002B2CF9AE}" pid="9" name="MSIP_Label_a7295cc1-d279-42ac-ab4d-3b0f4fece050_ActionId">
    <vt:lpwstr>8cb188fb-61b7-4806-9f6f-d46a37d3d09b</vt:lpwstr>
  </property>
  <property fmtid="{D5CDD505-2E9C-101B-9397-08002B2CF9AE}" pid="10" name="MSIP_Label_a7295cc1-d279-42ac-ab4d-3b0f4fece050_ContentBits">
    <vt:lpwstr>0</vt:lpwstr>
  </property>
  <property fmtid="{D5CDD505-2E9C-101B-9397-08002B2CF9AE}" pid="11" name="_MarkAsFinal">
    <vt:bool>true</vt:bool>
  </property>
</Properties>
</file>